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ensukedreamartsco.sharepoint.com/sites/moe_2001401/Shared Documents/100_コンテンツ /010_SmartDB /020_オンボ(OfficialContents掲載)/デジタルオンボ作成中/"/>
    </mc:Choice>
  </mc:AlternateContent>
  <xr:revisionPtr revIDLastSave="0" documentId="8_{45E05AD3-1A93-4028-8BC9-0805AD04F7E2}" xr6:coauthVersionLast="47" xr6:coauthVersionMax="47" xr10:uidLastSave="{00000000-0000-0000-0000-000000000000}"/>
  <bookViews>
    <workbookView xWindow="-110" yWindow="-110" windowWidth="22780" windowHeight="14660" xr2:uid="{7A78636B-FF37-407E-8170-0E44EF417018}"/>
  </bookViews>
  <sheets>
    <sheet name="業務洗い出しシート" sheetId="14" r:id="rId1"/>
    <sheet name="対象業務①" sheetId="7" r:id="rId2"/>
    <sheet name="対象業務②" sheetId="17" r:id="rId3"/>
    <sheet name="対象業務③" sheetId="16" r:id="rId4"/>
    <sheet name="全体のコスト削減試算" sheetId="11" r:id="rId5"/>
  </sheets>
  <definedNames>
    <definedName name="_xlnm._FilterDatabase" localSheetId="0" hidden="1">業務洗い出しシート!$A$1:$O$40</definedName>
    <definedName name="_xlnm.Print_Area" localSheetId="0">業務洗い出しシート!$A$1:$N$40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2" i="14" l="1" a="1"/>
  <c r="O12" i="14" s="1"/>
  <c r="O14" i="14" a="1"/>
  <c r="O14" i="14" s="1"/>
  <c r="O15" i="14" a="1"/>
  <c r="O15" i="14" s="1"/>
  <c r="O16" i="14" a="1"/>
  <c r="O16" i="14"/>
  <c r="O17" i="14" a="1"/>
  <c r="O17" i="14" s="1"/>
  <c r="O18" i="14" a="1"/>
  <c r="O18" i="14" s="1"/>
  <c r="O19" i="14" a="1"/>
  <c r="O19" i="14" s="1"/>
  <c r="O20" i="14" a="1"/>
  <c r="O20" i="14"/>
  <c r="O21" i="14" a="1"/>
  <c r="O21" i="14" s="1"/>
  <c r="O22" i="14" a="1"/>
  <c r="O22" i="14" s="1"/>
  <c r="O23" i="14" a="1"/>
  <c r="O23" i="14" s="1"/>
  <c r="O24" i="14" a="1"/>
  <c r="O24" i="14"/>
  <c r="O25" i="14" a="1"/>
  <c r="O25" i="14" s="1"/>
  <c r="O26" i="14" a="1"/>
  <c r="O26" i="14" s="1"/>
  <c r="O27" i="14" a="1"/>
  <c r="O27" i="14" s="1"/>
  <c r="O28" i="14" a="1"/>
  <c r="O28" i="14"/>
  <c r="O29" i="14" a="1"/>
  <c r="O29" i="14" s="1"/>
  <c r="O30" i="14" a="1"/>
  <c r="O30" i="14" s="1"/>
  <c r="O31" i="14" a="1"/>
  <c r="O31" i="14" s="1"/>
  <c r="O32" i="14" a="1"/>
  <c r="O32" i="14"/>
  <c r="O33" i="14" a="1"/>
  <c r="O33" i="14" s="1"/>
  <c r="O34" i="14" a="1"/>
  <c r="O34" i="14" s="1"/>
  <c r="O35" i="14" a="1"/>
  <c r="O35" i="14" s="1"/>
  <c r="O36" i="14" a="1"/>
  <c r="O36" i="14"/>
  <c r="O37" i="14" a="1"/>
  <c r="O37" i="14" s="1"/>
  <c r="O38" i="14" a="1"/>
  <c r="O38" i="14" s="1"/>
  <c r="O39" i="14" a="1"/>
  <c r="O39" i="14" s="1"/>
  <c r="O40" i="14" a="1"/>
  <c r="O40" i="14"/>
  <c r="X11" i="14" a="1"/>
  <c r="X11" i="14" s="1"/>
  <c r="X12" i="14" a="1"/>
  <c r="X12" i="14" s="1"/>
  <c r="V11" i="14" a="1"/>
  <c r="V11" i="14" s="1"/>
  <c r="V12" i="14" a="1"/>
  <c r="V12" i="14" s="1"/>
  <c r="Y14" i="14"/>
  <c r="Y15" i="14"/>
  <c r="Y16" i="14"/>
  <c r="Y17" i="14"/>
  <c r="Y18" i="14"/>
  <c r="Y19" i="14"/>
  <c r="Y20" i="14"/>
  <c r="Y21" i="14"/>
  <c r="Y22" i="14"/>
  <c r="Y23" i="14"/>
  <c r="Y24" i="14"/>
  <c r="Y25" i="14"/>
  <c r="Y26" i="14"/>
  <c r="Y27" i="14"/>
  <c r="Y28" i="14"/>
  <c r="Y29" i="14"/>
  <c r="Y30" i="14"/>
  <c r="Y31" i="14"/>
  <c r="Y32" i="14"/>
  <c r="Y33" i="14"/>
  <c r="Y34" i="14"/>
  <c r="Y35" i="14"/>
  <c r="Y36" i="14"/>
  <c r="Y37" i="14"/>
  <c r="Y38" i="14"/>
  <c r="Y39" i="14"/>
  <c r="Y40" i="14"/>
  <c r="Y41" i="14"/>
  <c r="X13" i="14" a="1"/>
  <c r="X13" i="14" s="1"/>
  <c r="X14" i="14" a="1"/>
  <c r="X14" i="14" s="1"/>
  <c r="X15" i="14" a="1"/>
  <c r="X15" i="14"/>
  <c r="X16" i="14" a="1"/>
  <c r="X16" i="14"/>
  <c r="X17" i="14" a="1"/>
  <c r="X17" i="14" s="1"/>
  <c r="X18" i="14" a="1"/>
  <c r="X18" i="14" s="1"/>
  <c r="X19" i="14" a="1"/>
  <c r="X19" i="14"/>
  <c r="X20" i="14" a="1"/>
  <c r="X20" i="14"/>
  <c r="X21" i="14" a="1"/>
  <c r="X21" i="14" s="1"/>
  <c r="X22" i="14" a="1"/>
  <c r="X22" i="14" s="1"/>
  <c r="X23" i="14" a="1"/>
  <c r="X23" i="14"/>
  <c r="X24" i="14" a="1"/>
  <c r="X24" i="14"/>
  <c r="X25" i="14" a="1"/>
  <c r="X25" i="14" s="1"/>
  <c r="X26" i="14" a="1"/>
  <c r="X26" i="14" s="1"/>
  <c r="X27" i="14" a="1"/>
  <c r="X27" i="14"/>
  <c r="X28" i="14" a="1"/>
  <c r="X28" i="14"/>
  <c r="X29" i="14" a="1"/>
  <c r="X29" i="14" s="1"/>
  <c r="X30" i="14" a="1"/>
  <c r="X30" i="14" s="1"/>
  <c r="X31" i="14" a="1"/>
  <c r="X31" i="14"/>
  <c r="X32" i="14" a="1"/>
  <c r="X32" i="14"/>
  <c r="X33" i="14" a="1"/>
  <c r="X33" i="14" s="1"/>
  <c r="X34" i="14" a="1"/>
  <c r="X34" i="14" s="1"/>
  <c r="X35" i="14" a="1"/>
  <c r="X35" i="14"/>
  <c r="X36" i="14" a="1"/>
  <c r="X36" i="14"/>
  <c r="X37" i="14" a="1"/>
  <c r="X37" i="14" s="1"/>
  <c r="X38" i="14" a="1"/>
  <c r="X38" i="14" s="1"/>
  <c r="X39" i="14" a="1"/>
  <c r="X39" i="14" s="1"/>
  <c r="X40" i="14" a="1"/>
  <c r="X40" i="14"/>
  <c r="X41" i="14" a="1"/>
  <c r="X41" i="14" s="1"/>
  <c r="W12" i="14" a="1"/>
  <c r="W12" i="14"/>
  <c r="W13" i="14" a="1"/>
  <c r="W13" i="14"/>
  <c r="W14" i="14" a="1"/>
  <c r="W14" i="14" s="1"/>
  <c r="W15" i="14" a="1"/>
  <c r="W15" i="14"/>
  <c r="W16" i="14" a="1"/>
  <c r="W16" i="14"/>
  <c r="W17" i="14" a="1"/>
  <c r="W17" i="14"/>
  <c r="W18" i="14" a="1"/>
  <c r="W18" i="14" s="1"/>
  <c r="W19" i="14" a="1"/>
  <c r="W19" i="14"/>
  <c r="W20" i="14" a="1"/>
  <c r="W20" i="14"/>
  <c r="W21" i="14" a="1"/>
  <c r="W21" i="14"/>
  <c r="W22" i="14" a="1"/>
  <c r="W22" i="14" s="1"/>
  <c r="W23" i="14" a="1"/>
  <c r="W23" i="14"/>
  <c r="W24" i="14" a="1"/>
  <c r="W24" i="14"/>
  <c r="W25" i="14" a="1"/>
  <c r="W25" i="14" s="1"/>
  <c r="W26" i="14" a="1"/>
  <c r="W26" i="14" s="1"/>
  <c r="W27" i="14" a="1"/>
  <c r="W27" i="14"/>
  <c r="W28" i="14" a="1"/>
  <c r="W28" i="14"/>
  <c r="W29" i="14" a="1"/>
  <c r="W29" i="14" s="1"/>
  <c r="W30" i="14" a="1"/>
  <c r="W30" i="14" s="1"/>
  <c r="W31" i="14" a="1"/>
  <c r="W31" i="14" s="1"/>
  <c r="W32" i="14" a="1"/>
  <c r="W32" i="14"/>
  <c r="W33" i="14" a="1"/>
  <c r="W33" i="14" s="1"/>
  <c r="W34" i="14" a="1"/>
  <c r="W34" i="14" s="1"/>
  <c r="W35" i="14" a="1"/>
  <c r="W35" i="14"/>
  <c r="W36" i="14" a="1"/>
  <c r="W36" i="14"/>
  <c r="W37" i="14" a="1"/>
  <c r="W37" i="14" s="1"/>
  <c r="W38" i="14" a="1"/>
  <c r="W38" i="14" s="1"/>
  <c r="W39" i="14" a="1"/>
  <c r="W39" i="14"/>
  <c r="W40" i="14" a="1"/>
  <c r="W40" i="14"/>
  <c r="W41" i="14" a="1"/>
  <c r="W41" i="14" s="1"/>
  <c r="W11" i="14" a="1"/>
  <c r="W11" i="14" s="1"/>
  <c r="V13" i="14" a="1"/>
  <c r="V13" i="14" s="1"/>
  <c r="Y13" i="14" s="1"/>
  <c r="O13" i="14" s="1" a="1"/>
  <c r="O13" i="14" s="1"/>
  <c r="V14" i="14" a="1"/>
  <c r="V14" i="14"/>
  <c r="V15" i="14" a="1"/>
  <c r="V15" i="14"/>
  <c r="V16" i="14" a="1"/>
  <c r="V16" i="14" s="1"/>
  <c r="V17" i="14" a="1"/>
  <c r="V17" i="14" s="1"/>
  <c r="V18" i="14" a="1"/>
  <c r="V18" i="14"/>
  <c r="V19" i="14" a="1"/>
  <c r="V19" i="14"/>
  <c r="V20" i="14" a="1"/>
  <c r="V20" i="14" s="1"/>
  <c r="V21" i="14" a="1"/>
  <c r="V21" i="14" s="1"/>
  <c r="V22" i="14" a="1"/>
  <c r="V22" i="14"/>
  <c r="V23" i="14" a="1"/>
  <c r="V23" i="14"/>
  <c r="V24" i="14" a="1"/>
  <c r="V24" i="14" s="1"/>
  <c r="V25" i="14" a="1"/>
  <c r="V25" i="14" s="1"/>
  <c r="V26" i="14" a="1"/>
  <c r="V26" i="14"/>
  <c r="V27" i="14" a="1"/>
  <c r="V27" i="14"/>
  <c r="V28" i="14" a="1"/>
  <c r="V28" i="14" s="1"/>
  <c r="V29" i="14" a="1"/>
  <c r="V29" i="14" s="1"/>
  <c r="V30" i="14" a="1"/>
  <c r="V30" i="14"/>
  <c r="V31" i="14" a="1"/>
  <c r="V31" i="14"/>
  <c r="V32" i="14" a="1"/>
  <c r="V32" i="14" s="1"/>
  <c r="V33" i="14" a="1"/>
  <c r="V33" i="14" s="1"/>
  <c r="V34" i="14" a="1"/>
  <c r="V34" i="14"/>
  <c r="V35" i="14" a="1"/>
  <c r="V35" i="14"/>
  <c r="V36" i="14" a="1"/>
  <c r="V36" i="14" s="1"/>
  <c r="V37" i="14" a="1"/>
  <c r="V37" i="14" s="1"/>
  <c r="V38" i="14" a="1"/>
  <c r="V38" i="14"/>
  <c r="V39" i="14" a="1"/>
  <c r="V39" i="14"/>
  <c r="V40" i="14" a="1"/>
  <c r="V40" i="14" s="1"/>
  <c r="V41" i="14" a="1"/>
  <c r="V41" i="14" s="1"/>
  <c r="C5" i="11"/>
  <c r="C4" i="11"/>
  <c r="E4" i="11" s="1"/>
  <c r="E5" i="11"/>
  <c r="C3" i="11"/>
  <c r="E3" i="11" s="1"/>
  <c r="B5" i="11"/>
  <c r="B4" i="11"/>
  <c r="H21" i="17"/>
  <c r="F21" i="17"/>
  <c r="E21" i="17"/>
  <c r="D21" i="17"/>
  <c r="J20" i="17"/>
  <c r="I20" i="17"/>
  <c r="G20" i="17"/>
  <c r="I19" i="17"/>
  <c r="G19" i="17"/>
  <c r="J19" i="17" s="1"/>
  <c r="I18" i="17"/>
  <c r="G18" i="17"/>
  <c r="J18" i="17" s="1"/>
  <c r="I17" i="17"/>
  <c r="G17" i="17"/>
  <c r="J17" i="17" s="1"/>
  <c r="I16" i="17"/>
  <c r="G16" i="17"/>
  <c r="J16" i="17" s="1"/>
  <c r="I15" i="17"/>
  <c r="J15" i="17" s="1"/>
  <c r="G15" i="17"/>
  <c r="I14" i="17"/>
  <c r="G14" i="17"/>
  <c r="J14" i="17" s="1"/>
  <c r="I13" i="17"/>
  <c r="G13" i="17"/>
  <c r="J13" i="17" s="1"/>
  <c r="J12" i="17"/>
  <c r="I12" i="17"/>
  <c r="G12" i="17"/>
  <c r="I11" i="17"/>
  <c r="G11" i="17"/>
  <c r="J11" i="17" s="1"/>
  <c r="I10" i="17"/>
  <c r="G10" i="17"/>
  <c r="J10" i="17" s="1"/>
  <c r="I9" i="17"/>
  <c r="G9" i="17"/>
  <c r="J9" i="17" s="1"/>
  <c r="I8" i="17"/>
  <c r="I21" i="17" s="1"/>
  <c r="G8" i="17"/>
  <c r="G21" i="17" s="1"/>
  <c r="J21" i="17" s="1"/>
  <c r="H21" i="16"/>
  <c r="F21" i="16"/>
  <c r="E21" i="16"/>
  <c r="D21" i="16"/>
  <c r="I20" i="16"/>
  <c r="G20" i="16"/>
  <c r="J20" i="16" s="1"/>
  <c r="I19" i="16"/>
  <c r="G19" i="16"/>
  <c r="J19" i="16" s="1"/>
  <c r="I18" i="16"/>
  <c r="G18" i="16"/>
  <c r="J18" i="16" s="1"/>
  <c r="J17" i="16"/>
  <c r="I17" i="16"/>
  <c r="G17" i="16"/>
  <c r="I16" i="16"/>
  <c r="G16" i="16"/>
  <c r="J16" i="16" s="1"/>
  <c r="I15" i="16"/>
  <c r="G15" i="16"/>
  <c r="J15" i="16" s="1"/>
  <c r="J14" i="16"/>
  <c r="I14" i="16"/>
  <c r="G14" i="16"/>
  <c r="J13" i="16"/>
  <c r="I13" i="16"/>
  <c r="G13" i="16"/>
  <c r="I12" i="16"/>
  <c r="G12" i="16"/>
  <c r="J12" i="16" s="1"/>
  <c r="I11" i="16"/>
  <c r="G11" i="16"/>
  <c r="J11" i="16" s="1"/>
  <c r="J10" i="16"/>
  <c r="I10" i="16"/>
  <c r="G10" i="16"/>
  <c r="J9" i="16"/>
  <c r="I9" i="16"/>
  <c r="G9" i="16"/>
  <c r="I8" i="16"/>
  <c r="I21" i="16" s="1"/>
  <c r="G8" i="16"/>
  <c r="J8" i="16" s="1"/>
  <c r="B3" i="11"/>
  <c r="H21" i="7"/>
  <c r="I9" i="7"/>
  <c r="I10" i="7"/>
  <c r="I11" i="7"/>
  <c r="I12" i="7"/>
  <c r="I13" i="7"/>
  <c r="I14" i="7"/>
  <c r="I15" i="7"/>
  <c r="I16" i="7"/>
  <c r="I17" i="7"/>
  <c r="I18" i="7"/>
  <c r="I19" i="7"/>
  <c r="I20" i="7"/>
  <c r="G15" i="7"/>
  <c r="G16" i="7"/>
  <c r="G17" i="7"/>
  <c r="G18" i="7"/>
  <c r="G19" i="7"/>
  <c r="G13" i="7"/>
  <c r="G14" i="7"/>
  <c r="G12" i="7"/>
  <c r="F21" i="7"/>
  <c r="E21" i="7"/>
  <c r="D21" i="7"/>
  <c r="G20" i="7"/>
  <c r="G11" i="7"/>
  <c r="G10" i="7"/>
  <c r="J10" i="7" s="1"/>
  <c r="G9" i="7"/>
  <c r="I8" i="7"/>
  <c r="G8" i="7"/>
  <c r="Y12" i="14" l="1"/>
  <c r="E6" i="11"/>
  <c r="J8" i="17"/>
  <c r="G21" i="16"/>
  <c r="J21" i="16" s="1"/>
  <c r="J19" i="7"/>
  <c r="J18" i="7"/>
  <c r="J17" i="7"/>
  <c r="J15" i="7"/>
  <c r="J16" i="7"/>
  <c r="J12" i="7"/>
  <c r="J20" i="7"/>
  <c r="J11" i="7"/>
  <c r="J14" i="7"/>
  <c r="J9" i="7"/>
  <c r="J13" i="7"/>
  <c r="J8" i="7"/>
  <c r="I21" i="7"/>
  <c r="G21" i="7"/>
  <c r="J21" i="7" l="1"/>
  <c r="Y11" i="14"/>
  <c r="O11" i="14" s="1" a="1"/>
  <c r="O11" i="1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<sst xmlns="http://schemas.openxmlformats.org/spreadsheetml/2006/main" count="260" uniqueCount="133">
  <si>
    <t>■業務の洗い出し</t>
    <rPh sb="1" eb="3">
      <t>ギョウム</t>
    </rPh>
    <rPh sb="4" eb="5">
      <t>アラ</t>
    </rPh>
    <rPh sb="6" eb="7">
      <t>ダ</t>
    </rPh>
    <phoneticPr fontId="1"/>
  </si>
  <si>
    <t>■詳細情報の設定</t>
    <rPh sb="1" eb="3">
      <t>ショウサイ</t>
    </rPh>
    <rPh sb="3" eb="5">
      <t>ジョウホウ</t>
    </rPh>
    <rPh sb="6" eb="8">
      <t>セッテイ</t>
    </rPh>
    <phoneticPr fontId="1"/>
  </si>
  <si>
    <t>■精査結果</t>
    <rPh sb="1" eb="5">
      <t>セイサケッカ</t>
    </rPh>
    <phoneticPr fontId="1"/>
  </si>
  <si>
    <t>①普段行っている業務をB列に書き出しましょう！</t>
    <rPh sb="1" eb="3">
      <t>フダン</t>
    </rPh>
    <rPh sb="3" eb="4">
      <t>オコナ</t>
    </rPh>
    <rPh sb="8" eb="10">
      <t>ギョウム</t>
    </rPh>
    <rPh sb="12" eb="13">
      <t>レツ</t>
    </rPh>
    <rPh sb="14" eb="15">
      <t>カ</t>
    </rPh>
    <rPh sb="16" eb="17">
      <t>ダ</t>
    </rPh>
    <phoneticPr fontId="1"/>
  </si>
  <si>
    <t>①各業務のステップ、承認フローを可視化しましょう！</t>
    <rPh sb="1" eb="2">
      <t>カク</t>
    </rPh>
    <rPh sb="2" eb="4">
      <t>ギョウム</t>
    </rPh>
    <rPh sb="10" eb="12">
      <t>ショウニン</t>
    </rPh>
    <rPh sb="16" eb="19">
      <t>カシカ</t>
    </rPh>
    <phoneticPr fontId="1"/>
  </si>
  <si>
    <t>K列～N列までのセルの色に応じて業務難易を変更してください</t>
    <rPh sb="1" eb="2">
      <t>レツ</t>
    </rPh>
    <rPh sb="4" eb="5">
      <t>レツ</t>
    </rPh>
    <rPh sb="11" eb="12">
      <t>イロ</t>
    </rPh>
    <rPh sb="13" eb="14">
      <t>オウ</t>
    </rPh>
    <rPh sb="16" eb="20">
      <t>ギョウムナンイ</t>
    </rPh>
    <rPh sb="21" eb="23">
      <t>ヘンコウ</t>
    </rPh>
    <phoneticPr fontId="1"/>
  </si>
  <si>
    <t>②例を参考に「基本情報」「詳細情報」を埋めましょう</t>
    <rPh sb="1" eb="2">
      <t>レイ</t>
    </rPh>
    <rPh sb="3" eb="5">
      <t>サンコウ</t>
    </rPh>
    <rPh sb="7" eb="11">
      <t>キホンジョウホウ</t>
    </rPh>
    <rPh sb="13" eb="15">
      <t>ショウサイ</t>
    </rPh>
    <rPh sb="15" eb="17">
      <t>ジョウホウ</t>
    </rPh>
    <rPh sb="19" eb="20">
      <t>ウ</t>
    </rPh>
    <phoneticPr fontId="1"/>
  </si>
  <si>
    <t>②アプリの詳細（システム連携の有無、実現したいこと）を埋めてみましょう</t>
    <rPh sb="5" eb="7">
      <t>ショウサイ</t>
    </rPh>
    <rPh sb="12" eb="14">
      <t>レンケイ</t>
    </rPh>
    <rPh sb="15" eb="17">
      <t>ウム</t>
    </rPh>
    <rPh sb="18" eb="20">
      <t>ジツゲン</t>
    </rPh>
    <rPh sb="27" eb="28">
      <t>ウ</t>
    </rPh>
    <phoneticPr fontId="1"/>
  </si>
  <si>
    <t>Easy：すべて白の場合</t>
    <rPh sb="8" eb="9">
      <t>シロ</t>
    </rPh>
    <rPh sb="10" eb="12">
      <t>バアイ</t>
    </rPh>
    <phoneticPr fontId="1"/>
  </si>
  <si>
    <t>Nomal:オレンジが1つでも含まれる場合</t>
    <rPh sb="15" eb="16">
      <t>フク</t>
    </rPh>
    <rPh sb="19" eb="21">
      <t>バアイ</t>
    </rPh>
    <phoneticPr fontId="1"/>
  </si>
  <si>
    <t>※補足※</t>
    <rPh sb="1" eb="3">
      <t>ホソク</t>
    </rPh>
    <phoneticPr fontId="1"/>
  </si>
  <si>
    <t>Hard:黄色が1つでも含まれる場合</t>
    <rPh sb="5" eb="7">
      <t>キイロ</t>
    </rPh>
    <rPh sb="12" eb="13">
      <t>フク</t>
    </rPh>
    <rPh sb="16" eb="18">
      <t>バアイ</t>
    </rPh>
    <phoneticPr fontId="1"/>
  </si>
  <si>
    <t xml:space="preserve">承認なし＝個人で登録するのみ、直列＝自部門内のみで承認が完結、分岐・並列＝他部門を交えた承認が必要
</t>
    <rPh sb="15" eb="17">
      <t>チョクレツ</t>
    </rPh>
    <rPh sb="31" eb="33">
      <t>ブンキ</t>
    </rPh>
    <rPh sb="34" eb="36">
      <t>ヘイレツ</t>
    </rPh>
    <rPh sb="37" eb="40">
      <t>タブモン</t>
    </rPh>
    <phoneticPr fontId="1"/>
  </si>
  <si>
    <t>Very Hard:赤が1つでも含まれる場合</t>
    <rPh sb="10" eb="11">
      <t>アカ</t>
    </rPh>
    <rPh sb="16" eb="17">
      <t>フク</t>
    </rPh>
    <rPh sb="20" eb="22">
      <t>バアイ</t>
    </rPh>
    <phoneticPr fontId="1"/>
  </si>
  <si>
    <t>NO</t>
    <phoneticPr fontId="1"/>
  </si>
  <si>
    <t>基本情報</t>
    <rPh sb="0" eb="2">
      <t>キホン</t>
    </rPh>
    <rPh sb="2" eb="4">
      <t>ジョウホウ</t>
    </rPh>
    <phoneticPr fontId="1"/>
  </si>
  <si>
    <t>詳細情報</t>
    <rPh sb="0" eb="2">
      <t>ショウサイ</t>
    </rPh>
    <rPh sb="2" eb="4">
      <t>ジョウホウ</t>
    </rPh>
    <phoneticPr fontId="1"/>
  </si>
  <si>
    <t>精査結果</t>
    <rPh sb="0" eb="2">
      <t>セイサ</t>
    </rPh>
    <rPh sb="2" eb="4">
      <t>ケッカ</t>
    </rPh>
    <phoneticPr fontId="1"/>
  </si>
  <si>
    <t>対象業務名</t>
    <rPh sb="0" eb="2">
      <t>タイショウ</t>
    </rPh>
    <rPh sb="2" eb="4">
      <t>ギョウム</t>
    </rPh>
    <rPh sb="4" eb="5">
      <t>メイ</t>
    </rPh>
    <phoneticPr fontId="1"/>
  </si>
  <si>
    <t>業務概要</t>
    <rPh sb="0" eb="2">
      <t>ギョウム</t>
    </rPh>
    <rPh sb="2" eb="4">
      <t>ガイヨウ</t>
    </rPh>
    <phoneticPr fontId="1"/>
  </si>
  <si>
    <t>業務種別</t>
    <rPh sb="0" eb="2">
      <t>ギョウム</t>
    </rPh>
    <rPh sb="2" eb="4">
      <t>シュベツ</t>
    </rPh>
    <phoneticPr fontId="1"/>
  </si>
  <si>
    <t>担当部署</t>
    <rPh sb="0" eb="2">
      <t>タントウ</t>
    </rPh>
    <rPh sb="2" eb="4">
      <t>ブショ</t>
    </rPh>
    <phoneticPr fontId="1"/>
  </si>
  <si>
    <t>関係部署数</t>
    <rPh sb="0" eb="5">
      <t>カンケイブショスウ</t>
    </rPh>
    <phoneticPr fontId="1"/>
  </si>
  <si>
    <t>現行の利用ツール</t>
    <rPh sb="0" eb="2">
      <t>ゲンコウ</t>
    </rPh>
    <rPh sb="3" eb="5">
      <t>リヨウ</t>
    </rPh>
    <phoneticPr fontId="1"/>
  </si>
  <si>
    <t>現行の利用者数</t>
    <rPh sb="0" eb="2">
      <t>ゲンコウ</t>
    </rPh>
    <rPh sb="3" eb="5">
      <t>リヨウ</t>
    </rPh>
    <rPh sb="5" eb="6">
      <t>シャ</t>
    </rPh>
    <rPh sb="6" eb="7">
      <t>スウ</t>
    </rPh>
    <phoneticPr fontId="1"/>
  </si>
  <si>
    <t>業務ステップ</t>
    <rPh sb="0" eb="2">
      <t>ギョウム</t>
    </rPh>
    <phoneticPr fontId="1"/>
  </si>
  <si>
    <t>業務ステップ数</t>
    <rPh sb="0" eb="2">
      <t>ギョウム</t>
    </rPh>
    <rPh sb="6" eb="7">
      <t>スウ</t>
    </rPh>
    <phoneticPr fontId="1"/>
  </si>
  <si>
    <t>承認フロー</t>
    <rPh sb="0" eb="2">
      <t>ショウニン</t>
    </rPh>
    <phoneticPr fontId="1"/>
  </si>
  <si>
    <t>外部システム
連携有無</t>
    <rPh sb="0" eb="2">
      <t>ガイブ</t>
    </rPh>
    <rPh sb="7" eb="9">
      <t>レンケイ</t>
    </rPh>
    <rPh sb="9" eb="11">
      <t>ウム</t>
    </rPh>
    <phoneticPr fontId="1"/>
  </si>
  <si>
    <t>外部システム名</t>
    <rPh sb="0" eb="2">
      <t>ガイブ</t>
    </rPh>
    <rPh sb="6" eb="7">
      <t>メイ</t>
    </rPh>
    <phoneticPr fontId="1"/>
  </si>
  <si>
    <t>アプリで
実現したいこと</t>
    <rPh sb="5" eb="7">
      <t>ジツゲン</t>
    </rPh>
    <phoneticPr fontId="1"/>
  </si>
  <si>
    <t>業務難易度</t>
    <rPh sb="0" eb="2">
      <t>ギョウム</t>
    </rPh>
    <rPh sb="2" eb="5">
      <t>ナンイド</t>
    </rPh>
    <phoneticPr fontId="1"/>
  </si>
  <si>
    <t>Eg</t>
    <phoneticPr fontId="1"/>
  </si>
  <si>
    <t>会議資料管理</t>
    <rPh sb="0" eb="2">
      <t>カイギ</t>
    </rPh>
    <rPh sb="2" eb="4">
      <t>シリョウ</t>
    </rPh>
    <rPh sb="4" eb="6">
      <t>カンリ</t>
    </rPh>
    <phoneticPr fontId="1"/>
  </si>
  <si>
    <t>役員会議につかう資料の共有</t>
    <rPh sb="0" eb="2">
      <t>ヤクイン</t>
    </rPh>
    <rPh sb="2" eb="4">
      <t>カイギ</t>
    </rPh>
    <rPh sb="8" eb="10">
      <t>シリョウ</t>
    </rPh>
    <rPh sb="11" eb="13">
      <t>キョウユウ</t>
    </rPh>
    <phoneticPr fontId="1"/>
  </si>
  <si>
    <t>申請業務</t>
    <phoneticPr fontId="1"/>
  </si>
  <si>
    <t>○○部</t>
    <rPh sb="2" eb="3">
      <t>ブ</t>
    </rPh>
    <phoneticPr fontId="1"/>
  </si>
  <si>
    <t>紙帳票、EXCEL、既存システム</t>
    <rPh sb="0" eb="1">
      <t>カミ</t>
    </rPh>
    <rPh sb="1" eb="3">
      <t>チョウヒョウ</t>
    </rPh>
    <rPh sb="10" eb="12">
      <t>キゾン</t>
    </rPh>
    <phoneticPr fontId="1"/>
  </si>
  <si>
    <t>○○名</t>
    <rPh sb="2" eb="3">
      <t>メイ</t>
    </rPh>
    <phoneticPr fontId="1"/>
  </si>
  <si>
    <t>本人⇒総務部担当者</t>
    <phoneticPr fontId="1"/>
  </si>
  <si>
    <t>直列</t>
    <rPh sb="0" eb="2">
      <t>チョクレツ</t>
    </rPh>
    <phoneticPr fontId="1"/>
  </si>
  <si>
    <t>有、無</t>
    <rPh sb="0" eb="1">
      <t>アリ</t>
    </rPh>
    <rPh sb="2" eb="3">
      <t>ナ</t>
    </rPh>
    <phoneticPr fontId="1"/>
  </si>
  <si>
    <t>○○システム</t>
    <phoneticPr fontId="1"/>
  </si>
  <si>
    <t>簡単な入力項目</t>
    <rPh sb="0" eb="2">
      <t>カンタン</t>
    </rPh>
    <rPh sb="3" eb="5">
      <t>ニュウリョク</t>
    </rPh>
    <rPh sb="5" eb="7">
      <t>コウモク</t>
    </rPh>
    <phoneticPr fontId="1"/>
  </si>
  <si>
    <t>Easy</t>
    <phoneticPr fontId="1"/>
  </si>
  <si>
    <t>進捗管理</t>
  </si>
  <si>
    <t>プロジェクトの進捗管理</t>
    <rPh sb="7" eb="9">
      <t>シンチョク</t>
    </rPh>
    <rPh sb="9" eb="11">
      <t>カンリ</t>
    </rPh>
    <phoneticPr fontId="1"/>
  </si>
  <si>
    <t>企画部</t>
    <rPh sb="0" eb="2">
      <t>キカク</t>
    </rPh>
    <rPh sb="2" eb="3">
      <t>ブ</t>
    </rPh>
    <phoneticPr fontId="1"/>
  </si>
  <si>
    <t>メール</t>
  </si>
  <si>
    <t>50名</t>
    <rPh sb="2" eb="3">
      <t>メイ</t>
    </rPh>
    <phoneticPr fontId="1"/>
  </si>
  <si>
    <t>本人⇒上長</t>
    <rPh sb="3" eb="5">
      <t>ジョウチョウ</t>
    </rPh>
    <phoneticPr fontId="1"/>
  </si>
  <si>
    <t>分岐・並列</t>
    <rPh sb="0" eb="2">
      <t>ブンキ</t>
    </rPh>
    <rPh sb="3" eb="5">
      <t>ヘイレツ</t>
    </rPh>
    <phoneticPr fontId="1"/>
  </si>
  <si>
    <t>無</t>
    <phoneticPr fontId="1"/>
  </si>
  <si>
    <t>経費申請</t>
  </si>
  <si>
    <t>社内備品の購入にあたっての経費申請</t>
    <rPh sb="0" eb="2">
      <t>シャナイ</t>
    </rPh>
    <rPh sb="2" eb="4">
      <t>ビヒン</t>
    </rPh>
    <rPh sb="5" eb="7">
      <t>コウニュウ</t>
    </rPh>
    <rPh sb="13" eb="15">
      <t>ケイヒ</t>
    </rPh>
    <rPh sb="15" eb="17">
      <t>シンセイ</t>
    </rPh>
    <phoneticPr fontId="1"/>
  </si>
  <si>
    <t>申請業務</t>
  </si>
  <si>
    <t>経理部</t>
    <rPh sb="0" eb="3">
      <t>ケイリブ</t>
    </rPh>
    <phoneticPr fontId="1"/>
  </si>
  <si>
    <t>既存システム</t>
    <rPh sb="0" eb="2">
      <t>キゾン</t>
    </rPh>
    <phoneticPr fontId="1"/>
  </si>
  <si>
    <t>150名</t>
    <rPh sb="3" eb="4">
      <t>メイ</t>
    </rPh>
    <phoneticPr fontId="1"/>
  </si>
  <si>
    <t>本人⇒上長⇒総務部担当者⇒経理部</t>
    <rPh sb="3" eb="5">
      <t>ジョウチョウ</t>
    </rPh>
    <rPh sb="13" eb="16">
      <t>ケイリブ</t>
    </rPh>
    <phoneticPr fontId="1"/>
  </si>
  <si>
    <t>有</t>
  </si>
  <si>
    <t>Amazon business</t>
    <phoneticPr fontId="1"/>
  </si>
  <si>
    <t>システム連携</t>
    <rPh sb="4" eb="6">
      <t>レンケイ</t>
    </rPh>
    <phoneticPr fontId="1"/>
  </si>
  <si>
    <t>案件管理</t>
  </si>
  <si>
    <t>営業の顧客管理</t>
    <rPh sb="0" eb="2">
      <t>エイギョウ</t>
    </rPh>
    <rPh sb="3" eb="7">
      <t>コキャクカンリ</t>
    </rPh>
    <phoneticPr fontId="1"/>
  </si>
  <si>
    <t>文書管理</t>
  </si>
  <si>
    <t>営業部</t>
    <rPh sb="0" eb="3">
      <t>エイギョウブ</t>
    </rPh>
    <phoneticPr fontId="1"/>
  </si>
  <si>
    <t>エクセル</t>
    <phoneticPr fontId="1"/>
  </si>
  <si>
    <t>100名</t>
    <rPh sb="3" eb="4">
      <t>メイ</t>
    </rPh>
    <phoneticPr fontId="1"/>
  </si>
  <si>
    <t>本人のみ</t>
    <rPh sb="0" eb="2">
      <t>ホンニン</t>
    </rPh>
    <phoneticPr fontId="1"/>
  </si>
  <si>
    <t>無</t>
  </si>
  <si>
    <t>値を元にした計算</t>
    <rPh sb="0" eb="1">
      <t>アタイ</t>
    </rPh>
    <rPh sb="2" eb="3">
      <t>モト</t>
    </rPh>
    <rPh sb="6" eb="8">
      <t>ケイサン</t>
    </rPh>
    <phoneticPr fontId="1"/>
  </si>
  <si>
    <t>アプリ同士の連携</t>
    <rPh sb="3" eb="5">
      <t>ドウシ</t>
    </rPh>
    <rPh sb="6" eb="8">
      <t>レンケイ</t>
    </rPh>
    <phoneticPr fontId="1"/>
  </si>
  <si>
    <t>承認なし</t>
    <rPh sb="0" eb="2">
      <t>ショウニン</t>
    </rPh>
    <phoneticPr fontId="1"/>
  </si>
  <si>
    <t>■ 申請業務を対象とした場合のコスト削減試算シート</t>
    <rPh sb="2" eb="6">
      <t>シンセイギョウム</t>
    </rPh>
    <rPh sb="7" eb="9">
      <t>タイショウ</t>
    </rPh>
    <rPh sb="12" eb="14">
      <t>バアイ</t>
    </rPh>
    <rPh sb="18" eb="20">
      <t>サクゲン</t>
    </rPh>
    <rPh sb="20" eb="22">
      <t>シサン</t>
    </rPh>
    <phoneticPr fontId="1"/>
  </si>
  <si>
    <r>
      <t>難易度や申請種別ごとに業務をピックアップし、1業務ごとに</t>
    </r>
    <r>
      <rPr>
        <b/>
        <sz val="16"/>
        <color theme="1"/>
        <rFont val="游ゴシック"/>
        <family val="3"/>
        <charset val="128"/>
        <scheme val="minor"/>
      </rPr>
      <t>現状にかかる時間</t>
    </r>
    <r>
      <rPr>
        <sz val="16"/>
        <color theme="1"/>
        <rFont val="游ゴシック"/>
        <family val="3"/>
        <charset val="128"/>
        <scheme val="minor"/>
      </rPr>
      <t>と</t>
    </r>
    <r>
      <rPr>
        <b/>
        <sz val="16"/>
        <color theme="1"/>
        <rFont val="游ゴシック"/>
        <family val="3"/>
        <charset val="128"/>
        <scheme val="minor"/>
      </rPr>
      <t>SmartDB導入による削減時間を</t>
    </r>
    <r>
      <rPr>
        <sz val="16"/>
        <color theme="1"/>
        <rFont val="游ゴシック"/>
        <family val="3"/>
        <charset val="128"/>
        <scheme val="minor"/>
      </rPr>
      <t>算出いただくシートです。</t>
    </r>
    <rPh sb="0" eb="3">
      <t>ナンイド</t>
    </rPh>
    <rPh sb="4" eb="6">
      <t>シンセイ</t>
    </rPh>
    <rPh sb="6" eb="8">
      <t>シュベツ</t>
    </rPh>
    <rPh sb="11" eb="13">
      <t>ギョウム</t>
    </rPh>
    <rPh sb="23" eb="25">
      <t>ギョウム</t>
    </rPh>
    <rPh sb="28" eb="30">
      <t>ゲンジョウ</t>
    </rPh>
    <rPh sb="34" eb="36">
      <t>ジカン</t>
    </rPh>
    <rPh sb="44" eb="46">
      <t>ドウニュウ</t>
    </rPh>
    <rPh sb="49" eb="51">
      <t>サクゲン</t>
    </rPh>
    <rPh sb="51" eb="53">
      <t>ジカン</t>
    </rPh>
    <rPh sb="54" eb="56">
      <t>サンシュツ</t>
    </rPh>
    <phoneticPr fontId="1"/>
  </si>
  <si>
    <t>対象業務名：</t>
    <rPh sb="0" eb="2">
      <t>タイショウ</t>
    </rPh>
    <rPh sb="2" eb="4">
      <t>ギョウム</t>
    </rPh>
    <rPh sb="4" eb="5">
      <t>メイ</t>
    </rPh>
    <phoneticPr fontId="1"/>
  </si>
  <si>
    <t>○○申請</t>
    <rPh sb="2" eb="4">
      <t>シンセイ</t>
    </rPh>
    <phoneticPr fontId="1"/>
  </si>
  <si>
    <t>No</t>
    <phoneticPr fontId="1"/>
  </si>
  <si>
    <t>分類</t>
    <rPh sb="0" eb="2">
      <t>ブンルイ</t>
    </rPh>
    <phoneticPr fontId="1"/>
  </si>
  <si>
    <t>業務シーン</t>
    <rPh sb="0" eb="2">
      <t>ギョウム</t>
    </rPh>
    <phoneticPr fontId="1"/>
  </si>
  <si>
    <t>現状</t>
    <rPh sb="0" eb="2">
      <t>ゲンジョウ</t>
    </rPh>
    <phoneticPr fontId="1"/>
  </si>
  <si>
    <t>削減工数試算</t>
    <rPh sb="0" eb="2">
      <t>サクゲン</t>
    </rPh>
    <rPh sb="2" eb="4">
      <t>コウスウ</t>
    </rPh>
    <rPh sb="4" eb="6">
      <t>シサン</t>
    </rPh>
    <phoneticPr fontId="1"/>
  </si>
  <si>
    <t>備考</t>
    <rPh sb="0" eb="2">
      <t>ビコウ</t>
    </rPh>
    <phoneticPr fontId="1"/>
  </si>
  <si>
    <t>発生頻度/年間</t>
    <rPh sb="0" eb="2">
      <t>ハッセイ</t>
    </rPh>
    <rPh sb="2" eb="4">
      <t>ヒンド</t>
    </rPh>
    <rPh sb="5" eb="7">
      <t>ネンカン</t>
    </rPh>
    <phoneticPr fontId="1"/>
  </si>
  <si>
    <t>工数/1回(分間)</t>
    <rPh sb="0" eb="2">
      <t>コウスウ</t>
    </rPh>
    <rPh sb="4" eb="5">
      <t>カイ</t>
    </rPh>
    <rPh sb="6" eb="8">
      <t>フンカン</t>
    </rPh>
    <phoneticPr fontId="1"/>
  </si>
  <si>
    <t>対象人数</t>
    <rPh sb="0" eb="2">
      <t>タイショウ</t>
    </rPh>
    <rPh sb="2" eb="4">
      <t>ニンズウ</t>
    </rPh>
    <phoneticPr fontId="1"/>
  </si>
  <si>
    <t>合計工数(年間)</t>
    <rPh sb="0" eb="2">
      <t>ゴウケイ</t>
    </rPh>
    <rPh sb="2" eb="4">
      <t>コウスウ</t>
    </rPh>
    <rPh sb="5" eb="7">
      <t>ネンカン</t>
    </rPh>
    <phoneticPr fontId="1"/>
  </si>
  <si>
    <t>導入後想定工数/1回(分間)</t>
    <rPh sb="0" eb="2">
      <t>ドウニュウ</t>
    </rPh>
    <rPh sb="2" eb="3">
      <t>アト</t>
    </rPh>
    <rPh sb="3" eb="5">
      <t>ソウテイ</t>
    </rPh>
    <rPh sb="5" eb="7">
      <t>コウスウ</t>
    </rPh>
    <rPh sb="9" eb="10">
      <t>カイ</t>
    </rPh>
    <rPh sb="11" eb="13">
      <t>フンカン</t>
    </rPh>
    <phoneticPr fontId="1"/>
  </si>
  <si>
    <t>導入後想定工数(年間)</t>
    <rPh sb="0" eb="5">
      <t>ドウニュウアトソウテイ</t>
    </rPh>
    <rPh sb="5" eb="7">
      <t>コウスウ</t>
    </rPh>
    <rPh sb="8" eb="10">
      <t>ネンカン</t>
    </rPh>
    <phoneticPr fontId="1"/>
  </si>
  <si>
    <t>削減工数(年間)</t>
    <rPh sb="0" eb="2">
      <t>サクゲン</t>
    </rPh>
    <rPh sb="2" eb="4">
      <t>コウスウ</t>
    </rPh>
    <rPh sb="5" eb="7">
      <t>ネンカン</t>
    </rPh>
    <phoneticPr fontId="1"/>
  </si>
  <si>
    <t>工数削減に役立つSmartDBの機能(ヒント)</t>
    <phoneticPr fontId="1"/>
  </si>
  <si>
    <t>申請</t>
    <rPh sb="0" eb="2">
      <t>シンセイ</t>
    </rPh>
    <phoneticPr fontId="1"/>
  </si>
  <si>
    <t>対象申請書の検索</t>
    <rPh sb="0" eb="2">
      <t>タイショウ</t>
    </rPh>
    <rPh sb="2" eb="5">
      <t>シンセイショ</t>
    </rPh>
    <rPh sb="6" eb="8">
      <t>ケンサク</t>
    </rPh>
    <phoneticPr fontId="1"/>
  </si>
  <si>
    <t>帳票単位ではなく業務単位によるデジタル化、利用システム管理アプリによる検索</t>
    <rPh sb="35" eb="37">
      <t>ケンサク</t>
    </rPh>
    <phoneticPr fontId="1"/>
  </si>
  <si>
    <t>申請内容記載・申請
※差し戻しされた場合も考慮</t>
    <rPh sb="7" eb="9">
      <t>シンセイ</t>
    </rPh>
    <rPh sb="11" eb="12">
      <t>サ</t>
    </rPh>
    <rPh sb="13" eb="14">
      <t>モド</t>
    </rPh>
    <rPh sb="18" eb="20">
      <t>バアイ</t>
    </rPh>
    <rPh sb="21" eb="23">
      <t>コウリョ</t>
    </rPh>
    <phoneticPr fontId="1"/>
  </si>
  <si>
    <t>バリデーションチェック(必須入力制御、自動計算、申請可能条件の設定)
転記作業の削減(過去文書データの再利用、マスタデータ参照)</t>
    <rPh sb="12" eb="14">
      <t>ヒッス</t>
    </rPh>
    <rPh sb="14" eb="16">
      <t>ニュウリョク</t>
    </rPh>
    <rPh sb="16" eb="18">
      <t>セイギョ</t>
    </rPh>
    <rPh sb="19" eb="23">
      <t>ジドウケイサン</t>
    </rPh>
    <rPh sb="24" eb="26">
      <t>シンセイ</t>
    </rPh>
    <rPh sb="26" eb="28">
      <t>カノウ</t>
    </rPh>
    <rPh sb="28" eb="30">
      <t>ジョウケン</t>
    </rPh>
    <rPh sb="31" eb="33">
      <t>セッテイ</t>
    </rPh>
    <rPh sb="35" eb="37">
      <t>テンキ</t>
    </rPh>
    <rPh sb="37" eb="39">
      <t>サギョウ</t>
    </rPh>
    <rPh sb="40" eb="42">
      <t>サクゲン</t>
    </rPh>
    <rPh sb="43" eb="45">
      <t>カコ</t>
    </rPh>
    <rPh sb="45" eb="47">
      <t>ブンショ</t>
    </rPh>
    <rPh sb="51" eb="54">
      <t>サイリヨウ</t>
    </rPh>
    <phoneticPr fontId="1"/>
  </si>
  <si>
    <t>社外からの申請</t>
    <rPh sb="0" eb="2">
      <t>シャガイ</t>
    </rPh>
    <rPh sb="5" eb="7">
      <t>シンセイ</t>
    </rPh>
    <phoneticPr fontId="1"/>
  </si>
  <si>
    <t>モバイルアプリによる社外からの申請</t>
    <rPh sb="10" eb="12">
      <t>シャガイ</t>
    </rPh>
    <rPh sb="15" eb="17">
      <t>シンセイ</t>
    </rPh>
    <phoneticPr fontId="1"/>
  </si>
  <si>
    <t>承認/確認</t>
    <rPh sb="0" eb="2">
      <t>ショウニン</t>
    </rPh>
    <rPh sb="3" eb="5">
      <t>カクニン</t>
    </rPh>
    <phoneticPr fontId="1"/>
  </si>
  <si>
    <t>申請内容のチェック・承認/確認</t>
    <rPh sb="10" eb="12">
      <t>ショウニン</t>
    </rPh>
    <rPh sb="13" eb="15">
      <t>カクニン</t>
    </rPh>
    <phoneticPr fontId="1"/>
  </si>
  <si>
    <t>申請時のバリデーションチェックやマスタデータ参照による抜け漏れの削減</t>
    <rPh sb="0" eb="3">
      <t>シンセイジ</t>
    </rPh>
    <rPh sb="22" eb="24">
      <t>サンショウ</t>
    </rPh>
    <rPh sb="27" eb="28">
      <t>ヌ</t>
    </rPh>
    <rPh sb="29" eb="30">
      <t>モ</t>
    </rPh>
    <rPh sb="32" eb="34">
      <t>サクゲン</t>
    </rPh>
    <phoneticPr fontId="1"/>
  </si>
  <si>
    <t>社外からの承認・確認</t>
    <phoneticPr fontId="1"/>
  </si>
  <si>
    <t>モバイルアプリによる社外からの承認・確認</t>
    <rPh sb="15" eb="17">
      <t>ショウニン</t>
    </rPh>
    <rPh sb="18" eb="20">
      <t>カクニン</t>
    </rPh>
    <phoneticPr fontId="1"/>
  </si>
  <si>
    <t>回付中</t>
    <rPh sb="0" eb="3">
      <t>カイフチュウ</t>
    </rPh>
    <phoneticPr fontId="1"/>
  </si>
  <si>
    <t>催促行為</t>
    <rPh sb="0" eb="2">
      <t>サイソク</t>
    </rPh>
    <rPh sb="2" eb="4">
      <t>コウイ</t>
    </rPh>
    <phoneticPr fontId="1"/>
  </si>
  <si>
    <t>特定の期間を超過した場合のメール・Teamsへの自動通知や自動スキップ</t>
    <rPh sb="0" eb="2">
      <t>トクテイ</t>
    </rPh>
    <rPh sb="3" eb="5">
      <t>キカン</t>
    </rPh>
    <rPh sb="6" eb="8">
      <t>チョウカ</t>
    </rPh>
    <rPh sb="10" eb="12">
      <t>バアイ</t>
    </rPh>
    <rPh sb="24" eb="26">
      <t>ジドウ</t>
    </rPh>
    <rPh sb="26" eb="28">
      <t>ツウチ</t>
    </rPh>
    <rPh sb="29" eb="31">
      <t>ジドウ</t>
    </rPh>
    <phoneticPr fontId="1"/>
  </si>
  <si>
    <t>進捗管理</t>
    <phoneticPr fontId="1"/>
  </si>
  <si>
    <t>自動ステータス更新やステータスごとのメール・Teams通知</t>
    <phoneticPr fontId="1"/>
  </si>
  <si>
    <t>承認後</t>
    <rPh sb="0" eb="3">
      <t>ショウニンアト</t>
    </rPh>
    <phoneticPr fontId="1"/>
  </si>
  <si>
    <t>過去データ検索</t>
    <rPh sb="0" eb="2">
      <t>カコ</t>
    </rPh>
    <rPh sb="5" eb="7">
      <t>ケンサク</t>
    </rPh>
    <phoneticPr fontId="1"/>
  </si>
  <si>
    <t>属性情報による検索、全文検索、特定条件に合致する一覧画面の設定、
関連データの紐づけ、モバイル対応</t>
    <phoneticPr fontId="1"/>
  </si>
  <si>
    <t>承認後</t>
    <rPh sb="0" eb="2">
      <t>ショウニン</t>
    </rPh>
    <rPh sb="2" eb="3">
      <t>アト</t>
    </rPh>
    <phoneticPr fontId="1"/>
  </si>
  <si>
    <t>定期的なデータの棚卸し</t>
    <rPh sb="0" eb="2">
      <t>テイキ</t>
    </rPh>
    <rPh sb="2" eb="3">
      <t>テキ</t>
    </rPh>
    <rPh sb="8" eb="10">
      <t>タナオロシ</t>
    </rPh>
    <phoneticPr fontId="1"/>
  </si>
  <si>
    <t>特定の条件に合致する場合、対象のデータ項目の更新や、
データの削除 等(EX. 保存年限切れのデータを自動削除)</t>
    <phoneticPr fontId="1"/>
  </si>
  <si>
    <t>集計/報告/分析</t>
    <rPh sb="0" eb="2">
      <t>シュウケイ</t>
    </rPh>
    <rPh sb="3" eb="5">
      <t>ホウコク</t>
    </rPh>
    <rPh sb="6" eb="8">
      <t>ブンセキ</t>
    </rPh>
    <phoneticPr fontId="1"/>
  </si>
  <si>
    <t>複数データの合計・平均等の自動計算、簡易グラフによる分析
特定の条件に合致するデータのCSVファイル出力や特定の帳票 (報告・分析用)等への出力</t>
    <phoneticPr fontId="1"/>
  </si>
  <si>
    <t>他システム</t>
    <rPh sb="0" eb="1">
      <t>ホカ</t>
    </rPh>
    <phoneticPr fontId="1"/>
  </si>
  <si>
    <t>他システムへの転記作業</t>
    <rPh sb="0" eb="1">
      <t>ホカ</t>
    </rPh>
    <rPh sb="7" eb="9">
      <t>テンキ</t>
    </rPh>
    <rPh sb="9" eb="11">
      <t>サギョウ</t>
    </rPh>
    <phoneticPr fontId="1"/>
  </si>
  <si>
    <t>電子契約ソリューションとの連携(EX. 承認後、自動で電子契約SOLを起動、承認後のデータをSmartDBが取得)APIによる自動連携や特定の条件に合致したデータを連携しやすいように任意のデータ項目順でCSV出力</t>
    <rPh sb="63" eb="65">
      <t>ジドウ</t>
    </rPh>
    <rPh sb="65" eb="67">
      <t>レンケイ</t>
    </rPh>
    <rPh sb="82" eb="84">
      <t>レンケイ</t>
    </rPh>
    <phoneticPr fontId="1"/>
  </si>
  <si>
    <t>システム変更</t>
    <rPh sb="4" eb="6">
      <t>ヘンコウ</t>
    </rPh>
    <phoneticPr fontId="1"/>
  </si>
  <si>
    <t>業務変更によるシステム改修</t>
    <rPh sb="0" eb="2">
      <t>ギョウム</t>
    </rPh>
    <rPh sb="2" eb="4">
      <t>ヘンコウ</t>
    </rPh>
    <rPh sb="11" eb="13">
      <t>カイシュウ</t>
    </rPh>
    <phoneticPr fontId="1"/>
  </si>
  <si>
    <t>業務部門で実施される業務改善による削減時間(モバイル用アプリは自動生成)</t>
    <phoneticPr fontId="1"/>
  </si>
  <si>
    <t>その他</t>
    <rPh sb="2" eb="3">
      <t>ホカ</t>
    </rPh>
    <phoneticPr fontId="1"/>
  </si>
  <si>
    <t>社外とのやりとり</t>
    <rPh sb="0" eb="2">
      <t>シャガイ</t>
    </rPh>
    <phoneticPr fontId="1"/>
  </si>
  <si>
    <t>取引先や協力会社とのやり取り(業務依頼、必要データのみの共有 等)</t>
    <rPh sb="0" eb="3">
      <t>トリヒキサキ</t>
    </rPh>
    <rPh sb="4" eb="6">
      <t>キョウリョク</t>
    </rPh>
    <rPh sb="6" eb="8">
      <t>カイシャ</t>
    </rPh>
    <rPh sb="12" eb="13">
      <t>ト</t>
    </rPh>
    <rPh sb="15" eb="17">
      <t>ギョウム</t>
    </rPh>
    <rPh sb="17" eb="19">
      <t>イライ</t>
    </rPh>
    <rPh sb="20" eb="22">
      <t>ヒツヨウ</t>
    </rPh>
    <rPh sb="28" eb="30">
      <t>キョウユウ</t>
    </rPh>
    <rPh sb="31" eb="32">
      <t>トウ</t>
    </rPh>
    <phoneticPr fontId="1"/>
  </si>
  <si>
    <t>○○進捗管理</t>
    <rPh sb="2" eb="4">
      <t>シンチョク</t>
    </rPh>
    <rPh sb="4" eb="6">
      <t>カンリ</t>
    </rPh>
    <phoneticPr fontId="1"/>
  </si>
  <si>
    <t>申請内容記載・申請</t>
    <rPh sb="7" eb="9">
      <t>シンセイ</t>
    </rPh>
    <phoneticPr fontId="1"/>
  </si>
  <si>
    <t>○○案件管理</t>
    <rPh sb="2" eb="4">
      <t>アンケン</t>
    </rPh>
    <rPh sb="4" eb="6">
      <t>カンリ</t>
    </rPh>
    <phoneticPr fontId="1"/>
  </si>
  <si>
    <t>PICK UP業務</t>
    <rPh sb="7" eb="9">
      <t>ギョウム</t>
    </rPh>
    <phoneticPr fontId="1"/>
  </si>
  <si>
    <t>類似業務数</t>
    <rPh sb="0" eb="2">
      <t>ルイジ</t>
    </rPh>
    <rPh sb="2" eb="4">
      <t>ギョウム</t>
    </rPh>
    <rPh sb="4" eb="5">
      <t>スウ</t>
    </rPh>
    <phoneticPr fontId="1"/>
  </si>
  <si>
    <t>業務分類ごとの削減工数(年間)</t>
    <rPh sb="0" eb="2">
      <t>ギョウム</t>
    </rPh>
    <rPh sb="2" eb="4">
      <t>ブンルイ</t>
    </rPh>
    <rPh sb="7" eb="9">
      <t>サクゲン</t>
    </rPh>
    <rPh sb="9" eb="11">
      <t>コウスウ</t>
    </rPh>
    <rPh sb="12" eb="14">
      <t>ネンカン</t>
    </rPh>
    <phoneticPr fontId="1"/>
  </si>
  <si>
    <t>全体の削減工数(年間)</t>
    <rPh sb="0" eb="2">
      <t>ゼンタイ</t>
    </rPh>
    <rPh sb="3" eb="7">
      <t>サクゲンコウスウ</t>
    </rPh>
    <rPh sb="8" eb="10">
      <t>ネンカン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</si>
</sst>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General&quot;時間&quot;"/>
    <numFmt numFmtId="177" formatCode="General&quot;回&quot;"/>
    <numFmt numFmtId="178" formatCode="General&quot;人&quot;"/>
    <numFmt numFmtId="179" formatCode="General&quot;分&quot;"/>
    <numFmt numFmtId="180" formatCode="General&quot;業務&quot;"/>
  </numFmts>
  <fonts count="2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4" tint="-0.499984740745262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4"/>
      <name val="游ゴシック"/>
      <family val="3"/>
      <charset val="128"/>
      <scheme val="minor"/>
    </font>
    <font>
      <b/>
      <sz val="16"/>
      <color theme="1"/>
      <name val="Meiryo UI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6"/>
      <color theme="7" tint="-0.499984740745262"/>
      <name val="游ゴシック"/>
      <family val="3"/>
      <charset val="128"/>
      <scheme val="minor"/>
    </font>
    <font>
      <b/>
      <sz val="16"/>
      <color theme="4" tint="-0.499984740745262"/>
      <name val="游ゴシック"/>
      <family val="3"/>
      <charset val="128"/>
      <scheme val="minor"/>
    </font>
    <font>
      <b/>
      <sz val="16"/>
      <color theme="5" tint="-0.249977111117893"/>
      <name val="游ゴシック"/>
      <family val="3"/>
      <charset val="128"/>
      <scheme val="minor"/>
    </font>
    <font>
      <b/>
      <sz val="16"/>
      <color theme="7" tint="-0.249977111117893"/>
      <name val="游ゴシック"/>
      <family val="3"/>
      <charset val="128"/>
      <scheme val="minor"/>
    </font>
    <font>
      <b/>
      <sz val="16"/>
      <color theme="9" tint="-0.249977111117893"/>
      <name val="游ゴシック"/>
      <family val="3"/>
      <charset val="128"/>
      <scheme val="minor"/>
    </font>
    <font>
      <b/>
      <sz val="16"/>
      <color rgb="FFFF0000"/>
      <name val="游ゴシック"/>
      <family val="3"/>
      <charset val="128"/>
      <scheme val="minor"/>
    </font>
    <font>
      <sz val="16"/>
      <color rgb="FFFF0000"/>
      <name val="游ゴシック"/>
      <family val="3"/>
      <charset val="128"/>
      <scheme val="minor"/>
    </font>
    <font>
      <sz val="16"/>
      <color theme="1"/>
      <name val="Meiryo UI"/>
      <family val="3"/>
    </font>
    <font>
      <sz val="16"/>
      <color theme="1"/>
      <name val="Meiryo UI"/>
      <family val="3"/>
      <charset val="128"/>
    </font>
    <font>
      <b/>
      <sz val="16"/>
      <color theme="0"/>
      <name val="Meiryo UI"/>
      <family val="3"/>
      <charset val="128"/>
    </font>
    <font>
      <sz val="16"/>
      <color rgb="FF0000FF"/>
      <name val="Meiryo UI"/>
      <family val="3"/>
      <charset val="128"/>
    </font>
    <font>
      <sz val="16"/>
      <color theme="0"/>
      <name val="Meiryo UI"/>
      <family val="3"/>
      <charset val="128"/>
    </font>
    <font>
      <b/>
      <sz val="11"/>
      <color theme="0"/>
      <name val="游ゴシック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3" borderId="1" xfId="0" applyFont="1" applyFill="1" applyBorder="1">
      <alignment vertical="center"/>
    </xf>
    <xf numFmtId="0" fontId="3" fillId="0" borderId="1" xfId="0" applyFont="1" applyBorder="1">
      <alignment vertical="center"/>
    </xf>
    <xf numFmtId="0" fontId="4" fillId="3" borderId="1" xfId="0" applyFont="1" applyFill="1" applyBorder="1" applyAlignment="1">
      <alignment vertical="center" wrapText="1"/>
    </xf>
    <xf numFmtId="176" fontId="3" fillId="0" borderId="1" xfId="0" applyNumberFormat="1" applyFont="1" applyBorder="1">
      <alignment vertical="center"/>
    </xf>
    <xf numFmtId="180" fontId="6" fillId="0" borderId="1" xfId="0" applyNumberFormat="1" applyFont="1" applyBorder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2" borderId="1" xfId="0" applyFont="1" applyFill="1" applyBorder="1">
      <alignment vertical="center"/>
    </xf>
    <xf numFmtId="0" fontId="8" fillId="0" borderId="1" xfId="0" applyFont="1" applyBorder="1">
      <alignment vertical="center"/>
    </xf>
    <xf numFmtId="0" fontId="10" fillId="5" borderId="0" xfId="0" applyFont="1" applyFill="1">
      <alignment vertical="center"/>
    </xf>
    <xf numFmtId="0" fontId="12" fillId="6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177" fontId="9" fillId="0" borderId="2" xfId="0" applyNumberFormat="1" applyFont="1" applyBorder="1">
      <alignment vertical="center"/>
    </xf>
    <xf numFmtId="179" fontId="9" fillId="0" borderId="1" xfId="0" applyNumberFormat="1" applyFont="1" applyBorder="1">
      <alignment vertical="center"/>
    </xf>
    <xf numFmtId="178" fontId="9" fillId="0" borderId="1" xfId="0" applyNumberFormat="1" applyFont="1" applyBorder="1">
      <alignment vertical="center"/>
    </xf>
    <xf numFmtId="176" fontId="16" fillId="0" borderId="1" xfId="1" applyNumberFormat="1" applyFont="1" applyBorder="1">
      <alignment vertical="center"/>
    </xf>
    <xf numFmtId="176" fontId="9" fillId="0" borderId="1" xfId="1" applyNumberFormat="1" applyFont="1" applyBorder="1">
      <alignment vertical="center"/>
    </xf>
    <xf numFmtId="0" fontId="9" fillId="0" borderId="3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177" fontId="8" fillId="0" borderId="4" xfId="0" applyNumberFormat="1" applyFont="1" applyBorder="1">
      <alignment vertical="center"/>
    </xf>
    <xf numFmtId="179" fontId="8" fillId="0" borderId="5" xfId="0" applyNumberFormat="1" applyFont="1" applyBorder="1">
      <alignment vertical="center"/>
    </xf>
    <xf numFmtId="178" fontId="8" fillId="0" borderId="5" xfId="0" applyNumberFormat="1" applyFont="1" applyBorder="1">
      <alignment vertical="center"/>
    </xf>
    <xf numFmtId="176" fontId="15" fillId="0" borderId="5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6" fontId="15" fillId="0" borderId="6" xfId="0" applyNumberFormat="1" applyFont="1" applyBorder="1">
      <alignment vertical="center"/>
    </xf>
    <xf numFmtId="0" fontId="9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9" fillId="7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18" fillId="0" borderId="0" xfId="0" applyFont="1">
      <alignment vertical="center"/>
    </xf>
    <xf numFmtId="0" fontId="21" fillId="8" borderId="1" xfId="0" applyFont="1" applyFill="1" applyBorder="1">
      <alignment vertical="center"/>
    </xf>
    <xf numFmtId="0" fontId="18" fillId="0" borderId="1" xfId="0" applyFont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center" vertical="center" wrapText="1"/>
    </xf>
    <xf numFmtId="0" fontId="21" fillId="8" borderId="1" xfId="0" applyFont="1" applyFill="1" applyBorder="1" applyAlignment="1">
      <alignment horizontal="center" vertical="center"/>
    </xf>
    <xf numFmtId="0" fontId="19" fillId="8" borderId="1" xfId="0" applyFont="1" applyFill="1" applyBorder="1" applyAlignment="1">
      <alignment horizontal="center" vertical="center"/>
    </xf>
    <xf numFmtId="0" fontId="19" fillId="8" borderId="1" xfId="0" applyFont="1" applyFill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8" fillId="0" borderId="1" xfId="0" applyFont="1" applyBorder="1">
      <alignment vertical="center"/>
    </xf>
    <xf numFmtId="0" fontId="18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16" fontId="18" fillId="0" borderId="1" xfId="0" applyNumberFormat="1" applyFont="1" applyBorder="1" applyAlignment="1">
      <alignment horizontal="center" vertical="center"/>
    </xf>
    <xf numFmtId="176" fontId="5" fillId="0" borderId="10" xfId="0" applyNumberFormat="1" applyFont="1" applyBorder="1">
      <alignment vertical="center"/>
    </xf>
    <xf numFmtId="176" fontId="3" fillId="0" borderId="11" xfId="0" applyNumberFormat="1" applyFont="1" applyBorder="1">
      <alignment vertical="center"/>
    </xf>
    <xf numFmtId="0" fontId="18" fillId="0" borderId="0" xfId="0" applyFont="1" applyAlignment="1">
      <alignment horizontal="center" vertical="center"/>
    </xf>
    <xf numFmtId="0" fontId="9" fillId="5" borderId="1" xfId="0" applyFont="1" applyFill="1" applyBorder="1">
      <alignment vertical="center"/>
    </xf>
    <xf numFmtId="0" fontId="9" fillId="5" borderId="1" xfId="0" applyFont="1" applyFill="1" applyBorder="1" applyAlignment="1">
      <alignment vertical="center" wrapText="1"/>
    </xf>
    <xf numFmtId="0" fontId="9" fillId="5" borderId="3" xfId="0" applyFont="1" applyFill="1" applyBorder="1" applyAlignment="1">
      <alignment vertical="center" wrapText="1"/>
    </xf>
    <xf numFmtId="177" fontId="9" fillId="5" borderId="2" xfId="0" applyNumberFormat="1" applyFont="1" applyFill="1" applyBorder="1">
      <alignment vertical="center"/>
    </xf>
    <xf numFmtId="179" fontId="9" fillId="5" borderId="1" xfId="0" applyNumberFormat="1" applyFont="1" applyFill="1" applyBorder="1">
      <alignment vertical="center"/>
    </xf>
    <xf numFmtId="178" fontId="9" fillId="5" borderId="1" xfId="0" applyNumberFormat="1" applyFont="1" applyFill="1" applyBorder="1">
      <alignment vertical="center"/>
    </xf>
    <xf numFmtId="176" fontId="16" fillId="5" borderId="1" xfId="1" applyNumberFormat="1" applyFont="1" applyFill="1" applyBorder="1">
      <alignment vertical="center"/>
    </xf>
    <xf numFmtId="176" fontId="9" fillId="5" borderId="1" xfId="1" applyNumberFormat="1" applyFont="1" applyFill="1" applyBorder="1">
      <alignment vertical="center"/>
    </xf>
    <xf numFmtId="0" fontId="9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left" vertical="center"/>
    </xf>
    <xf numFmtId="0" fontId="19" fillId="9" borderId="7" xfId="0" applyFont="1" applyFill="1" applyBorder="1" applyAlignment="1">
      <alignment horizontal="center" vertical="center"/>
    </xf>
    <xf numFmtId="0" fontId="19" fillId="9" borderId="9" xfId="0" applyFont="1" applyFill="1" applyBorder="1" applyAlignment="1">
      <alignment horizontal="center" vertical="center"/>
    </xf>
    <xf numFmtId="0" fontId="19" fillId="8" borderId="7" xfId="0" applyFont="1" applyFill="1" applyBorder="1" applyAlignment="1">
      <alignment horizontal="center" vertical="center"/>
    </xf>
    <xf numFmtId="0" fontId="19" fillId="8" borderId="9" xfId="0" applyFont="1" applyFill="1" applyBorder="1" applyAlignment="1">
      <alignment horizontal="center" vertical="center"/>
    </xf>
    <xf numFmtId="0" fontId="19" fillId="8" borderId="8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/>
    </xf>
    <xf numFmtId="0" fontId="12" fillId="6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22" fillId="10" borderId="7" xfId="0" applyFont="1" applyFill="1" applyBorder="1" applyAlignment="1">
      <alignment horizontal="center" vertical="center"/>
    </xf>
    <xf numFmtId="0" fontId="22" fillId="10" borderId="9" xfId="0" applyFont="1" applyFill="1" applyBorder="1" applyAlignment="1">
      <alignment horizontal="center" vertical="center"/>
    </xf>
    <xf numFmtId="0" fontId="22" fillId="10" borderId="8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2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lightGray">
          <fgColor theme="7" tint="0.39991454817346722"/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lightGray">
          <fgColor theme="7" tint="0.39991454817346722"/>
          <bgColor theme="7" tint="0.79998168889431442"/>
        </patternFill>
      </fill>
    </dxf>
    <dxf>
      <fill>
        <patternFill patternType="lightGray">
          <fgColor rgb="FFFF0000"/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CCCC"/>
      <color rgb="FFFAB8E6"/>
      <color rgb="FFFFCCFF"/>
      <color rgb="FFFF99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1FBF7-170B-49B9-876E-910C7B062638}">
  <sheetPr>
    <pageSetUpPr fitToPage="1"/>
  </sheetPr>
  <dimension ref="A1:Y41"/>
  <sheetViews>
    <sheetView tabSelected="1" zoomScale="62" zoomScaleNormal="74" zoomScaleSheetLayoutView="74" workbookViewId="0">
      <pane xSplit="2" topLeftCell="C10" activePane="topRight" state="frozen"/>
      <selection pane="topRight" activeCell="Q10" sqref="Q10"/>
    </sheetView>
  </sheetViews>
  <sheetFormatPr defaultColWidth="8.625" defaultRowHeight="21.95"/>
  <cols>
    <col min="1" max="1" width="5.875" style="36" customWidth="1"/>
    <col min="2" max="2" width="57.375" style="36" customWidth="1"/>
    <col min="3" max="3" width="49" style="36" customWidth="1"/>
    <col min="4" max="4" width="13.875" style="36" customWidth="1"/>
    <col min="5" max="5" width="13.625" style="36" customWidth="1"/>
    <col min="6" max="6" width="15" style="36" customWidth="1"/>
    <col min="7" max="7" width="14" style="36" customWidth="1"/>
    <col min="8" max="8" width="20" style="36" customWidth="1"/>
    <col min="9" max="9" width="48.625" style="36" customWidth="1"/>
    <col min="10" max="11" width="17.625" style="53" customWidth="1"/>
    <col min="12" max="12" width="21.5" style="53" customWidth="1"/>
    <col min="13" max="13" width="23.875" style="53" customWidth="1"/>
    <col min="14" max="14" width="20.375" style="53" customWidth="1"/>
    <col min="15" max="15" width="20.875" style="36" customWidth="1"/>
    <col min="16" max="17" width="8.625" style="36"/>
    <col min="18" max="19" width="8.625" style="36" customWidth="1"/>
    <col min="20" max="20" width="9.25" style="36" customWidth="1"/>
    <col min="21" max="21" width="8.625" style="36" hidden="1" customWidth="1"/>
    <col min="22" max="25" width="0" style="36" hidden="1" customWidth="1"/>
    <col min="26" max="16384" width="8.625" style="36"/>
  </cols>
  <sheetData>
    <row r="1" spans="1:25">
      <c r="B1" s="36" t="s">
        <v>0</v>
      </c>
      <c r="I1" s="36" t="s">
        <v>1</v>
      </c>
      <c r="O1" s="36" t="s">
        <v>2</v>
      </c>
    </row>
    <row r="2" spans="1:25">
      <c r="B2" s="36" t="s">
        <v>3</v>
      </c>
      <c r="I2" s="36" t="s">
        <v>4</v>
      </c>
      <c r="O2" s="36" t="s">
        <v>5</v>
      </c>
    </row>
    <row r="3" spans="1:25">
      <c r="B3" s="36" t="s">
        <v>6</v>
      </c>
      <c r="I3" s="36" t="s">
        <v>7</v>
      </c>
      <c r="O3" s="36" t="s">
        <v>8</v>
      </c>
    </row>
    <row r="4" spans="1:25">
      <c r="O4" s="36" t="s">
        <v>9</v>
      </c>
    </row>
    <row r="5" spans="1:25">
      <c r="I5" s="36" t="s">
        <v>10</v>
      </c>
      <c r="O5" s="36" t="s">
        <v>11</v>
      </c>
    </row>
    <row r="6" spans="1:25" ht="18.95" customHeight="1">
      <c r="A6" s="7"/>
      <c r="B6" s="39"/>
      <c r="C6" s="39"/>
      <c r="D6" s="39"/>
      <c r="E6" s="39"/>
      <c r="F6" s="39"/>
      <c r="G6" s="39"/>
      <c r="I6" s="74" t="s">
        <v>12</v>
      </c>
      <c r="J6" s="74"/>
      <c r="K6" s="74"/>
      <c r="L6" s="74"/>
      <c r="M6" s="74"/>
      <c r="O6" s="36" t="s">
        <v>13</v>
      </c>
    </row>
    <row r="7" spans="1:25" ht="11.45" customHeight="1">
      <c r="A7" s="7"/>
      <c r="B7" s="39"/>
      <c r="C7" s="39"/>
      <c r="D7" s="39"/>
      <c r="E7" s="39"/>
      <c r="F7" s="39"/>
      <c r="G7" s="39"/>
    </row>
    <row r="8" spans="1:25" ht="21.95" customHeight="1">
      <c r="A8" s="40" t="s">
        <v>14</v>
      </c>
      <c r="B8" s="71" t="s">
        <v>15</v>
      </c>
      <c r="C8" s="72"/>
      <c r="D8" s="72"/>
      <c r="E8" s="72"/>
      <c r="F8" s="72"/>
      <c r="G8" s="72"/>
      <c r="H8" s="73"/>
      <c r="I8" s="69" t="s">
        <v>16</v>
      </c>
      <c r="J8" s="70"/>
      <c r="K8" s="70"/>
      <c r="L8" s="70"/>
      <c r="M8" s="70"/>
      <c r="N8" s="70"/>
      <c r="O8" s="37" t="s">
        <v>17</v>
      </c>
    </row>
    <row r="9" spans="1:25" s="47" customFormat="1" ht="75.95" customHeight="1">
      <c r="A9" s="43" t="s">
        <v>14</v>
      </c>
      <c r="B9" s="44" t="s">
        <v>18</v>
      </c>
      <c r="C9" s="44" t="s">
        <v>19</v>
      </c>
      <c r="D9" s="44" t="s">
        <v>20</v>
      </c>
      <c r="E9" s="45" t="s">
        <v>21</v>
      </c>
      <c r="F9" s="44" t="s">
        <v>22</v>
      </c>
      <c r="G9" s="45" t="s">
        <v>23</v>
      </c>
      <c r="H9" s="45" t="s">
        <v>24</v>
      </c>
      <c r="I9" s="46" t="s">
        <v>25</v>
      </c>
      <c r="J9" s="46" t="s">
        <v>26</v>
      </c>
      <c r="K9" s="46" t="s">
        <v>27</v>
      </c>
      <c r="L9" s="42" t="s">
        <v>28</v>
      </c>
      <c r="M9" s="46" t="s">
        <v>29</v>
      </c>
      <c r="N9" s="42" t="s">
        <v>30</v>
      </c>
      <c r="O9" s="37" t="s">
        <v>31</v>
      </c>
    </row>
    <row r="10" spans="1:25" s="52" customFormat="1" ht="66">
      <c r="A10" s="50" t="s">
        <v>32</v>
      </c>
      <c r="B10" s="50" t="s">
        <v>33</v>
      </c>
      <c r="C10" s="50" t="s">
        <v>34</v>
      </c>
      <c r="D10" s="50" t="s">
        <v>35</v>
      </c>
      <c r="E10" s="50" t="s">
        <v>36</v>
      </c>
      <c r="F10" s="50">
        <v>4</v>
      </c>
      <c r="G10" s="50" t="s">
        <v>37</v>
      </c>
      <c r="H10" s="50" t="s">
        <v>38</v>
      </c>
      <c r="I10" s="50" t="s">
        <v>39</v>
      </c>
      <c r="J10" s="51">
        <v>2</v>
      </c>
      <c r="K10" s="51" t="s">
        <v>40</v>
      </c>
      <c r="L10" s="50" t="s">
        <v>41</v>
      </c>
      <c r="M10" s="50" t="s">
        <v>42</v>
      </c>
      <c r="N10" s="50" t="s">
        <v>43</v>
      </c>
      <c r="O10" s="50" t="s">
        <v>44</v>
      </c>
    </row>
    <row r="11" spans="1:25" ht="27" customHeight="1">
      <c r="A11" s="48">
        <v>1</v>
      </c>
      <c r="B11" s="49" t="s">
        <v>45</v>
      </c>
      <c r="C11" s="49" t="s">
        <v>46</v>
      </c>
      <c r="D11" s="49" t="s">
        <v>45</v>
      </c>
      <c r="E11" s="49" t="s">
        <v>47</v>
      </c>
      <c r="F11" s="49">
        <v>1</v>
      </c>
      <c r="G11" s="49" t="s">
        <v>48</v>
      </c>
      <c r="H11" s="49" t="s">
        <v>49</v>
      </c>
      <c r="I11" s="38" t="s">
        <v>50</v>
      </c>
      <c r="J11" s="49">
        <v>2</v>
      </c>
      <c r="K11" s="49" t="s">
        <v>51</v>
      </c>
      <c r="L11" s="49" t="s">
        <v>52</v>
      </c>
      <c r="M11" s="49"/>
      <c r="N11" s="49" t="s">
        <v>43</v>
      </c>
      <c r="O11" s="49" t="str" cm="1">
        <f t="array" ref="O11">_xlfn.IFS(Y11&gt;=10,"Easy",Y11&gt;=100,"Normal",Y11&gt;=1000,"Hard",Y11&gt;=100000,"Very Hard")</f>
        <v>Easy</v>
      </c>
      <c r="U11" s="57" t="s">
        <v>43</v>
      </c>
      <c r="V11" s="36" cm="1">
        <f t="array" ref="V11">_xlfn.IFS(K11="承認なし",1,K11="直列",10,K11="分岐・並列",100)</f>
        <v>100</v>
      </c>
      <c r="W11" s="36" cm="1">
        <f t="array" ref="W11">_xlfn.IFS(L11="無",1,L11="有",1000)</f>
        <v>1</v>
      </c>
      <c r="X11" s="36" cm="1">
        <f t="array" ref="X11">_xlfn.IFS(N12="簡単な入力項目",1,N12="値を元にした計算",10,N12="アプリ同士の連携",100,N12="システム連携",1000)</f>
        <v>1000</v>
      </c>
      <c r="Y11" s="36">
        <f>SUM(V11:X11)</f>
        <v>1101</v>
      </c>
    </row>
    <row r="12" spans="1:25" ht="27" customHeight="1">
      <c r="A12" s="48">
        <v>2</v>
      </c>
      <c r="B12" s="49" t="s">
        <v>53</v>
      </c>
      <c r="C12" s="49" t="s">
        <v>54</v>
      </c>
      <c r="D12" s="49" t="s">
        <v>55</v>
      </c>
      <c r="E12" s="49" t="s">
        <v>56</v>
      </c>
      <c r="F12" s="49">
        <v>4</v>
      </c>
      <c r="G12" s="49" t="s">
        <v>57</v>
      </c>
      <c r="H12" s="49" t="s">
        <v>58</v>
      </c>
      <c r="I12" s="38" t="s">
        <v>59</v>
      </c>
      <c r="J12" s="49">
        <v>3</v>
      </c>
      <c r="K12" s="49" t="s">
        <v>51</v>
      </c>
      <c r="L12" s="49" t="s">
        <v>60</v>
      </c>
      <c r="M12" s="49" t="s">
        <v>61</v>
      </c>
      <c r="N12" s="49" t="s">
        <v>62</v>
      </c>
      <c r="O12" s="49" t="str" cm="1">
        <f t="array" ref="O12">_xlfn.IFS(Y12&gt;=1000,"Very Hard",Y12&gt;=100,"Hard",Y12&gt;=100,"Normal",Y12&gt;=10,"Easy")</f>
        <v>Very Hard</v>
      </c>
      <c r="U12" s="57" t="s">
        <v>62</v>
      </c>
      <c r="V12" s="36" cm="1">
        <f t="array" ref="V12">_xlfn.IFS(K12="承認なし",1,K12="直列",10,K12="分岐・並列",100)</f>
        <v>100</v>
      </c>
      <c r="W12" s="36" cm="1">
        <f t="array" ref="W12">_xlfn.IFS(L12="無",1,L12="有",1000)</f>
        <v>1000</v>
      </c>
      <c r="X12" s="36" cm="1">
        <f t="array" ref="X12">_xlfn.IFS(N12="簡単な入力項目",1,N12="値を元にした計算",10,N12="アプリ同士の連携",100,N12="システム連携",1000)</f>
        <v>1000</v>
      </c>
      <c r="Y12" s="36">
        <f t="shared" ref="Y12:Y41" si="0">SUM(V12:X12)</f>
        <v>2100</v>
      </c>
    </row>
    <row r="13" spans="1:25" ht="27" customHeight="1">
      <c r="A13" s="48">
        <v>3</v>
      </c>
      <c r="B13" s="49" t="s">
        <v>63</v>
      </c>
      <c r="C13" s="49" t="s">
        <v>64</v>
      </c>
      <c r="D13" s="49" t="s">
        <v>65</v>
      </c>
      <c r="E13" s="49" t="s">
        <v>66</v>
      </c>
      <c r="F13" s="49">
        <v>1</v>
      </c>
      <c r="G13" s="49" t="s">
        <v>67</v>
      </c>
      <c r="H13" s="49" t="s">
        <v>68</v>
      </c>
      <c r="I13" s="48" t="s">
        <v>69</v>
      </c>
      <c r="J13" s="49">
        <v>1</v>
      </c>
      <c r="K13" s="49" t="s">
        <v>51</v>
      </c>
      <c r="L13" s="49" t="s">
        <v>70</v>
      </c>
      <c r="M13" s="49"/>
      <c r="N13" s="49" t="s">
        <v>71</v>
      </c>
      <c r="O13" s="49" t="str" cm="1">
        <f t="array" ref="O13">_xlfn.IFS(Y13&gt;=100000,"Very Hard",Y13&gt;=1000,"Hard",Y13&gt;=100,"Normal",Y13&gt;=10,"Easy")</f>
        <v>Normal</v>
      </c>
      <c r="U13" s="57" t="s">
        <v>72</v>
      </c>
      <c r="V13" s="36" cm="1">
        <f t="array" ref="V13">_xlfn.IFS(K13="承認なし",1,K13="直列",10,K13="分岐・並列",100)</f>
        <v>100</v>
      </c>
      <c r="W13" s="36" cm="1">
        <f t="array" ref="W13">_xlfn.IFS(L13="無",1,L13="有",1000)</f>
        <v>1</v>
      </c>
      <c r="X13" s="36" cm="1">
        <f t="array" ref="X13">_xlfn.IFS(N13="簡単な入力項目",1,N13="値を元にした計算",10,N13="アプリ同士の連携",100,N13="システム連携",1000)</f>
        <v>10</v>
      </c>
      <c r="Y13" s="36">
        <f t="shared" si="0"/>
        <v>111</v>
      </c>
    </row>
    <row r="14" spans="1:25" ht="27" customHeight="1">
      <c r="A14" s="48">
        <v>4</v>
      </c>
      <c r="B14" s="49"/>
      <c r="C14" s="49"/>
      <c r="D14" s="49"/>
      <c r="E14" s="49"/>
      <c r="F14" s="49"/>
      <c r="G14" s="49"/>
      <c r="H14" s="49"/>
      <c r="I14" s="48"/>
      <c r="J14" s="49"/>
      <c r="K14" s="49"/>
      <c r="L14" s="49"/>
      <c r="M14" s="49"/>
      <c r="N14" s="49"/>
      <c r="O14" s="49" t="e" cm="1">
        <f t="array" ref="O14">_xlfn.IFS(Y14&gt;=100000,"Very Hard",Y14&gt;=1000,"Hard",Y14&gt;=100,"Normal",Y14&gt;=10,"Easy")</f>
        <v>#N/A</v>
      </c>
      <c r="U14" s="36" t="s">
        <v>71</v>
      </c>
      <c r="V14" s="36" t="e" cm="1">
        <f t="array" ref="V14">_xlfn.IFS(K14="承認なし",1,K14="直列",10,K14="分岐・並列",100)</f>
        <v>#N/A</v>
      </c>
      <c r="W14" s="36" t="e" cm="1">
        <f t="array" ref="W14">_xlfn.IFS(L14="無",1,L14="有",1000)</f>
        <v>#N/A</v>
      </c>
      <c r="X14" s="36" t="e" cm="1">
        <f t="array" ref="X14">_xlfn.IFS(N14="簡単な入力項目",1,N14="値を元にした計算",10,N14="アプリ同士の連携",100,N14="システム連携",1000)</f>
        <v>#N/A</v>
      </c>
      <c r="Y14" s="36" t="e">
        <f t="shared" si="0"/>
        <v>#N/A</v>
      </c>
    </row>
    <row r="15" spans="1:25" ht="27" customHeight="1">
      <c r="A15" s="48">
        <v>5</v>
      </c>
      <c r="B15" s="49"/>
      <c r="C15" s="49"/>
      <c r="D15" s="49"/>
      <c r="E15" s="49"/>
      <c r="F15" s="49"/>
      <c r="G15" s="49"/>
      <c r="H15" s="49"/>
      <c r="I15" s="48"/>
      <c r="J15" s="49"/>
      <c r="K15" s="49"/>
      <c r="L15" s="49"/>
      <c r="M15" s="49"/>
      <c r="N15" s="49"/>
      <c r="O15" s="49" t="e" cm="1">
        <f t="array" ref="O15">_xlfn.IFS(Y15&gt;=100000,"Very Hard",Y15&gt;=1000,"Hard",Y15&gt;=100,"Normal",Y15&gt;=10,"Easy")</f>
        <v>#N/A</v>
      </c>
      <c r="U15" s="36" t="s">
        <v>73</v>
      </c>
      <c r="V15" s="36" t="e" cm="1">
        <f t="array" ref="V15">_xlfn.IFS(K15="承認なし",1,K15="直列",10,K15="分岐・並列",100)</f>
        <v>#N/A</v>
      </c>
      <c r="W15" s="36" t="e" cm="1">
        <f t="array" ref="W15">_xlfn.IFS(L15="無",1,L15="有",1000)</f>
        <v>#N/A</v>
      </c>
      <c r="X15" s="36" t="e" cm="1">
        <f t="array" ref="X15">_xlfn.IFS(N15="簡単な入力項目",1,N15="値を元にした計算",10,N15="アプリ同士の連携",100,N15="システム連携",1000)</f>
        <v>#N/A</v>
      </c>
      <c r="Y15" s="36" t="e">
        <f t="shared" si="0"/>
        <v>#N/A</v>
      </c>
    </row>
    <row r="16" spans="1:25" ht="27" customHeight="1">
      <c r="A16" s="48">
        <v>6</v>
      </c>
      <c r="B16" s="49"/>
      <c r="C16" s="49"/>
      <c r="D16" s="49"/>
      <c r="E16" s="49"/>
      <c r="F16" s="49"/>
      <c r="G16" s="49"/>
      <c r="H16" s="49"/>
      <c r="I16" s="48"/>
      <c r="J16" s="49"/>
      <c r="K16" s="49"/>
      <c r="L16" s="49"/>
      <c r="M16" s="49"/>
      <c r="N16" s="49"/>
      <c r="O16" s="49" t="e" cm="1">
        <f t="array" ref="O16">_xlfn.IFS(Y16&gt;=100000,"Very Hard",Y16&gt;=1000,"Hard",Y16&gt;=100,"Normal",Y16&gt;=10,"Easy")</f>
        <v>#N/A</v>
      </c>
      <c r="U16" s="57" t="s">
        <v>40</v>
      </c>
      <c r="V16" s="36" t="e" cm="1">
        <f t="array" ref="V16">_xlfn.IFS(K16="承認なし",1,K16="直列",10,K16="分岐・並列",100)</f>
        <v>#N/A</v>
      </c>
      <c r="W16" s="36" t="e" cm="1">
        <f t="array" ref="W16">_xlfn.IFS(L16="無",1,L16="有",1000)</f>
        <v>#N/A</v>
      </c>
      <c r="X16" s="36" t="e" cm="1">
        <f t="array" ref="X16">_xlfn.IFS(N16="簡単な入力項目",1,N16="値を元にした計算",10,N16="アプリ同士の連携",100,N16="システム連携",1000)</f>
        <v>#N/A</v>
      </c>
      <c r="Y16" s="36" t="e">
        <f t="shared" si="0"/>
        <v>#N/A</v>
      </c>
    </row>
    <row r="17" spans="1:25" ht="27" customHeight="1">
      <c r="A17" s="48">
        <v>7</v>
      </c>
      <c r="B17" s="49"/>
      <c r="C17" s="49"/>
      <c r="D17" s="49"/>
      <c r="E17" s="49"/>
      <c r="F17" s="49"/>
      <c r="G17" s="49"/>
      <c r="H17" s="49"/>
      <c r="I17" s="48"/>
      <c r="J17" s="49"/>
      <c r="K17" s="49"/>
      <c r="L17" s="49"/>
      <c r="N17" s="49"/>
      <c r="O17" s="49" t="e" cm="1">
        <f t="array" ref="O17">_xlfn.IFS(Y17&gt;=100000,"Very Hard",Y17&gt;=1000,"Hard",Y17&gt;=100,"Normal",Y17&gt;=10,"Easy")</f>
        <v>#N/A</v>
      </c>
      <c r="U17" s="57" t="s">
        <v>51</v>
      </c>
      <c r="V17" s="36" t="e" cm="1">
        <f t="array" ref="V17">_xlfn.IFS(K17="承認なし",1,K17="直列",10,K17="分岐・並列",100)</f>
        <v>#N/A</v>
      </c>
      <c r="W17" s="36" t="e" cm="1">
        <f t="array" ref="W17">_xlfn.IFS(L17="無",1,L17="有",1000)</f>
        <v>#N/A</v>
      </c>
      <c r="X17" s="36" t="e" cm="1">
        <f t="array" ref="X17">_xlfn.IFS(N17="簡単な入力項目",1,N17="値を元にした計算",10,N17="アプリ同士の連携",100,N17="システム連携",1000)</f>
        <v>#N/A</v>
      </c>
      <c r="Y17" s="36" t="e">
        <f t="shared" si="0"/>
        <v>#N/A</v>
      </c>
    </row>
    <row r="18" spans="1:25" ht="27" customHeight="1">
      <c r="A18" s="48">
        <v>8</v>
      </c>
      <c r="B18" s="49"/>
      <c r="C18" s="49"/>
      <c r="D18" s="49"/>
      <c r="E18" s="49"/>
      <c r="F18" s="49"/>
      <c r="G18" s="49"/>
      <c r="H18" s="49"/>
      <c r="I18" s="38"/>
      <c r="J18" s="54"/>
      <c r="K18" s="49"/>
      <c r="L18" s="49"/>
      <c r="M18" s="49"/>
      <c r="N18" s="49"/>
      <c r="O18" s="49" t="e" cm="1">
        <f t="array" ref="O18">_xlfn.IFS(Y18&gt;=100000,"Very Hard",Y18&gt;=1000,"Hard",Y18&gt;=100,"Normal",Y18&gt;=10,"Easy")</f>
        <v>#N/A</v>
      </c>
      <c r="U18" s="57"/>
      <c r="V18" s="36" t="e" cm="1">
        <f t="array" ref="V18">_xlfn.IFS(K18="承認なし",1,K18="直列",10,K18="分岐・並列",100)</f>
        <v>#N/A</v>
      </c>
      <c r="W18" s="36" t="e" cm="1">
        <f t="array" ref="W18">_xlfn.IFS(L18="無",1,L18="有",1000)</f>
        <v>#N/A</v>
      </c>
      <c r="X18" s="36" t="e" cm="1">
        <f t="array" ref="X18">_xlfn.IFS(N18="簡単な入力項目",1,N18="値を元にした計算",10,N18="アプリ同士の連携",100,N18="システム連携",1000)</f>
        <v>#N/A</v>
      </c>
      <c r="Y18" s="36" t="e">
        <f t="shared" si="0"/>
        <v>#N/A</v>
      </c>
    </row>
    <row r="19" spans="1:25" ht="27" customHeight="1">
      <c r="A19" s="48">
        <v>9</v>
      </c>
      <c r="B19" s="49"/>
      <c r="C19" s="49"/>
      <c r="D19" s="49"/>
      <c r="E19" s="49"/>
      <c r="F19" s="49"/>
      <c r="G19" s="49"/>
      <c r="H19" s="49"/>
      <c r="I19" s="48"/>
      <c r="J19" s="49"/>
      <c r="K19" s="49"/>
      <c r="L19" s="49"/>
      <c r="M19" s="49"/>
      <c r="N19" s="49"/>
      <c r="O19" s="49" t="e" cm="1">
        <f t="array" ref="O19">_xlfn.IFS(Y19&gt;=100000,"Very Hard",Y19&gt;=1000,"Hard",Y19&gt;=100,"Normal",Y19&gt;=10,"Easy")</f>
        <v>#N/A</v>
      </c>
      <c r="V19" s="36" t="e" cm="1">
        <f t="array" ref="V19">_xlfn.IFS(K19="承認なし",1,K19="直列",10,K19="分岐・並列",100)</f>
        <v>#N/A</v>
      </c>
      <c r="W19" s="36" t="e" cm="1">
        <f t="array" ref="W19">_xlfn.IFS(L19="無",1,L19="有",1000)</f>
        <v>#N/A</v>
      </c>
      <c r="X19" s="36" t="e" cm="1">
        <f t="array" ref="X19">_xlfn.IFS(N19="簡単な入力項目",1,N19="値を元にした計算",10,N19="アプリ同士の連携",100,N19="システム連携",1000)</f>
        <v>#N/A</v>
      </c>
      <c r="Y19" s="36" t="e">
        <f t="shared" si="0"/>
        <v>#N/A</v>
      </c>
    </row>
    <row r="20" spans="1:25" ht="27" customHeight="1">
      <c r="A20" s="48">
        <v>10</v>
      </c>
      <c r="B20" s="49"/>
      <c r="C20" s="49"/>
      <c r="D20" s="49"/>
      <c r="E20" s="49"/>
      <c r="F20" s="49"/>
      <c r="G20" s="49"/>
      <c r="H20" s="49"/>
      <c r="I20" s="48"/>
      <c r="J20" s="49"/>
      <c r="K20" s="49"/>
      <c r="L20" s="49"/>
      <c r="M20" s="49"/>
      <c r="N20" s="49"/>
      <c r="O20" s="49" t="e" cm="1">
        <f t="array" ref="O20">_xlfn.IFS(Y20&gt;=100000,"Very Hard",Y20&gt;=1000,"Hard",Y20&gt;=100,"Normal",Y20&gt;=10,"Easy")</f>
        <v>#N/A</v>
      </c>
      <c r="V20" s="36" t="e" cm="1">
        <f t="array" ref="V20">_xlfn.IFS(K20="承認なし",1,K20="直列",10,K20="分岐・並列",100)</f>
        <v>#N/A</v>
      </c>
      <c r="W20" s="36" t="e" cm="1">
        <f t="array" ref="W20">_xlfn.IFS(L20="無",1,L20="有",1000)</f>
        <v>#N/A</v>
      </c>
      <c r="X20" s="36" t="e" cm="1">
        <f t="array" ref="X20">_xlfn.IFS(N20="簡単な入力項目",1,N20="値を元にした計算",10,N20="アプリ同士の連携",100,N20="システム連携",1000)</f>
        <v>#N/A</v>
      </c>
      <c r="Y20" s="36" t="e">
        <f t="shared" si="0"/>
        <v>#N/A</v>
      </c>
    </row>
    <row r="21" spans="1:25" ht="27" customHeight="1">
      <c r="A21" s="48">
        <v>11</v>
      </c>
      <c r="B21" s="49"/>
      <c r="C21" s="49"/>
      <c r="D21" s="49"/>
      <c r="E21" s="49"/>
      <c r="F21" s="49"/>
      <c r="G21" s="49"/>
      <c r="H21" s="49"/>
      <c r="I21" s="48"/>
      <c r="J21" s="49"/>
      <c r="K21" s="49"/>
      <c r="L21" s="49"/>
      <c r="M21" s="49"/>
      <c r="N21" s="49"/>
      <c r="O21" s="49" t="e" cm="1">
        <f t="array" ref="O21">_xlfn.IFS(Y21&gt;=100000,"Very Hard",Y21&gt;=1000,"Hard",Y21&gt;=100,"Normal",Y21&gt;=10,"Easy")</f>
        <v>#N/A</v>
      </c>
      <c r="V21" s="36" t="e" cm="1">
        <f t="array" ref="V21">_xlfn.IFS(K21="承認なし",1,K21="直列",10,K21="分岐・並列",100)</f>
        <v>#N/A</v>
      </c>
      <c r="W21" s="36" t="e" cm="1">
        <f t="array" ref="W21">_xlfn.IFS(L21="無",1,L21="有",1000)</f>
        <v>#N/A</v>
      </c>
      <c r="X21" s="36" t="e" cm="1">
        <f t="array" ref="X21">_xlfn.IFS(N21="簡単な入力項目",1,N21="値を元にした計算",10,N21="アプリ同士の連携",100,N21="システム連携",1000)</f>
        <v>#N/A</v>
      </c>
      <c r="Y21" s="36" t="e">
        <f t="shared" si="0"/>
        <v>#N/A</v>
      </c>
    </row>
    <row r="22" spans="1:25" ht="27" customHeight="1">
      <c r="A22" s="48">
        <v>12</v>
      </c>
      <c r="B22" s="49"/>
      <c r="C22" s="49"/>
      <c r="D22" s="49"/>
      <c r="E22" s="49"/>
      <c r="F22" s="49"/>
      <c r="G22" s="49"/>
      <c r="H22" s="49"/>
      <c r="I22" s="48"/>
      <c r="J22" s="49"/>
      <c r="K22" s="49"/>
      <c r="L22" s="49"/>
      <c r="M22" s="49"/>
      <c r="N22" s="49"/>
      <c r="O22" s="49" t="e" cm="1">
        <f t="array" ref="O22">_xlfn.IFS(Y22&gt;=100000,"Very Hard",Y22&gt;=1000,"Hard",Y22&gt;=100,"Normal",Y22&gt;=10,"Easy")</f>
        <v>#N/A</v>
      </c>
      <c r="V22" s="36" t="e" cm="1">
        <f t="array" ref="V22">_xlfn.IFS(K22="承認なし",1,K22="直列",10,K22="分岐・並列",100)</f>
        <v>#N/A</v>
      </c>
      <c r="W22" s="36" t="e" cm="1">
        <f t="array" ref="W22">_xlfn.IFS(L22="無",1,L22="有",1000)</f>
        <v>#N/A</v>
      </c>
      <c r="X22" s="36" t="e" cm="1">
        <f t="array" ref="X22">_xlfn.IFS(N22="簡単な入力項目",1,N22="値を元にした計算",10,N22="アプリ同士の連携",100,N22="システム連携",1000)</f>
        <v>#N/A</v>
      </c>
      <c r="Y22" s="36" t="e">
        <f t="shared" si="0"/>
        <v>#N/A</v>
      </c>
    </row>
    <row r="23" spans="1:25" ht="27" customHeight="1">
      <c r="A23" s="48">
        <v>13</v>
      </c>
      <c r="B23" s="49"/>
      <c r="C23" s="49"/>
      <c r="D23" s="49"/>
      <c r="E23" s="49"/>
      <c r="F23" s="49"/>
      <c r="G23" s="49"/>
      <c r="H23" s="49"/>
      <c r="I23" s="48"/>
      <c r="J23" s="49"/>
      <c r="K23" s="49"/>
      <c r="L23" s="49"/>
      <c r="M23" s="49"/>
      <c r="N23" s="49"/>
      <c r="O23" s="49" t="e" cm="1">
        <f t="array" ref="O23">_xlfn.IFS(Y23&gt;=100000,"Very Hard",Y23&gt;=1000,"Hard",Y23&gt;=100,"Normal",Y23&gt;=10,"Easy")</f>
        <v>#N/A</v>
      </c>
      <c r="V23" s="36" t="e" cm="1">
        <f t="array" ref="V23">_xlfn.IFS(K23="承認なし",1,K23="直列",10,K23="分岐・並列",100)</f>
        <v>#N/A</v>
      </c>
      <c r="W23" s="36" t="e" cm="1">
        <f t="array" ref="W23">_xlfn.IFS(L23="無",1,L23="有",1000)</f>
        <v>#N/A</v>
      </c>
      <c r="X23" s="36" t="e" cm="1">
        <f t="array" ref="X23">_xlfn.IFS(N23="簡単な入力項目",1,N23="値を元にした計算",10,N23="アプリ同士の連携",100,N23="システム連携",1000)</f>
        <v>#N/A</v>
      </c>
      <c r="Y23" s="36" t="e">
        <f t="shared" si="0"/>
        <v>#N/A</v>
      </c>
    </row>
    <row r="24" spans="1:25" ht="27" customHeight="1">
      <c r="A24" s="48">
        <v>14</v>
      </c>
      <c r="B24" s="49"/>
      <c r="C24" s="49"/>
      <c r="D24" s="49"/>
      <c r="E24" s="49"/>
      <c r="F24" s="49"/>
      <c r="G24" s="49"/>
      <c r="H24" s="49"/>
      <c r="I24" s="48"/>
      <c r="J24" s="49"/>
      <c r="K24" s="49"/>
      <c r="L24" s="49"/>
      <c r="M24" s="49"/>
      <c r="N24" s="49"/>
      <c r="O24" s="49" t="e" cm="1">
        <f t="array" ref="O24">_xlfn.IFS(Y24&gt;=100000,"Very Hard",Y24&gt;=1000,"Hard",Y24&gt;=100,"Normal",Y24&gt;=10,"Easy")</f>
        <v>#N/A</v>
      </c>
      <c r="V24" s="36" t="e" cm="1">
        <f t="array" ref="V24">_xlfn.IFS(K24="承認なし",1,K24="直列",10,K24="分岐・並列",100)</f>
        <v>#N/A</v>
      </c>
      <c r="W24" s="36" t="e" cm="1">
        <f t="array" ref="W24">_xlfn.IFS(L24="無",1,L24="有",1000)</f>
        <v>#N/A</v>
      </c>
      <c r="X24" s="36" t="e" cm="1">
        <f t="array" ref="X24">_xlfn.IFS(N24="簡単な入力項目",1,N24="値を元にした計算",10,N24="アプリ同士の連携",100,N24="システム連携",1000)</f>
        <v>#N/A</v>
      </c>
      <c r="Y24" s="36" t="e">
        <f t="shared" si="0"/>
        <v>#N/A</v>
      </c>
    </row>
    <row r="25" spans="1:25" ht="27" customHeight="1">
      <c r="A25" s="48">
        <v>15</v>
      </c>
      <c r="B25" s="49"/>
      <c r="C25" s="49"/>
      <c r="D25" s="49"/>
      <c r="E25" s="49"/>
      <c r="F25" s="49"/>
      <c r="G25" s="49"/>
      <c r="H25" s="49"/>
      <c r="I25" s="48"/>
      <c r="J25" s="49"/>
      <c r="K25" s="49"/>
      <c r="L25" s="49"/>
      <c r="M25" s="49"/>
      <c r="N25" s="49"/>
      <c r="O25" s="49" t="e" cm="1">
        <f t="array" ref="O25">_xlfn.IFS(Y25&gt;=100000,"Very Hard",Y25&gt;=1000,"Hard",Y25&gt;=100,"Normal",Y25&gt;=10,"Easy")</f>
        <v>#N/A</v>
      </c>
      <c r="V25" s="36" t="e" cm="1">
        <f t="array" ref="V25">_xlfn.IFS(K25="承認なし",1,K25="直列",10,K25="分岐・並列",100)</f>
        <v>#N/A</v>
      </c>
      <c r="W25" s="36" t="e" cm="1">
        <f t="array" ref="W25">_xlfn.IFS(L25="無",1,L25="有",1000)</f>
        <v>#N/A</v>
      </c>
      <c r="X25" s="36" t="e" cm="1">
        <f t="array" ref="X25">_xlfn.IFS(N25="簡単な入力項目",1,N25="値を元にした計算",10,N25="アプリ同士の連携",100,N25="システム連携",1000)</f>
        <v>#N/A</v>
      </c>
      <c r="Y25" s="36" t="e">
        <f t="shared" si="0"/>
        <v>#N/A</v>
      </c>
    </row>
    <row r="26" spans="1:25" ht="27" customHeight="1">
      <c r="A26" s="48">
        <v>16</v>
      </c>
      <c r="B26" s="49"/>
      <c r="C26" s="49"/>
      <c r="D26" s="49"/>
      <c r="E26" s="49"/>
      <c r="F26" s="49"/>
      <c r="G26" s="49"/>
      <c r="H26" s="49"/>
      <c r="I26" s="48"/>
      <c r="J26" s="49"/>
      <c r="K26" s="49"/>
      <c r="L26" s="49"/>
      <c r="M26" s="49"/>
      <c r="N26" s="49"/>
      <c r="O26" s="49" t="e" cm="1">
        <f t="array" ref="O26">_xlfn.IFS(Y26&gt;=100000,"Very Hard",Y26&gt;=1000,"Hard",Y26&gt;=100,"Normal",Y26&gt;=10,"Easy")</f>
        <v>#N/A</v>
      </c>
      <c r="V26" s="36" t="e" cm="1">
        <f t="array" ref="V26">_xlfn.IFS(K26="承認なし",1,K26="直列",10,K26="分岐・並列",100)</f>
        <v>#N/A</v>
      </c>
      <c r="W26" s="36" t="e" cm="1">
        <f t="array" ref="W26">_xlfn.IFS(L26="無",1,L26="有",1000)</f>
        <v>#N/A</v>
      </c>
      <c r="X26" s="36" t="e" cm="1">
        <f t="array" ref="X26">_xlfn.IFS(N26="簡単な入力項目",1,N26="値を元にした計算",10,N26="アプリ同士の連携",100,N26="システム連携",1000)</f>
        <v>#N/A</v>
      </c>
      <c r="Y26" s="36" t="e">
        <f t="shared" si="0"/>
        <v>#N/A</v>
      </c>
    </row>
    <row r="27" spans="1:25" ht="27" customHeight="1">
      <c r="A27" s="48">
        <v>17</v>
      </c>
      <c r="B27" s="49"/>
      <c r="C27" s="41"/>
      <c r="D27" s="49"/>
      <c r="E27" s="49"/>
      <c r="F27" s="49"/>
      <c r="G27" s="49"/>
      <c r="H27" s="49"/>
      <c r="I27" s="38"/>
      <c r="J27" s="49"/>
      <c r="K27" s="49"/>
      <c r="L27" s="49"/>
      <c r="M27" s="49"/>
      <c r="N27" s="49"/>
      <c r="O27" s="49" t="e" cm="1">
        <f t="array" ref="O27">_xlfn.IFS(Y27&gt;=100000,"Very Hard",Y27&gt;=1000,"Hard",Y27&gt;=100,"Normal",Y27&gt;=10,"Easy")</f>
        <v>#N/A</v>
      </c>
      <c r="V27" s="36" t="e" cm="1">
        <f t="array" ref="V27">_xlfn.IFS(K27="承認なし",1,K27="直列",10,K27="分岐・並列",100)</f>
        <v>#N/A</v>
      </c>
      <c r="W27" s="36" t="e" cm="1">
        <f t="array" ref="W27">_xlfn.IFS(L27="無",1,L27="有",1000)</f>
        <v>#N/A</v>
      </c>
      <c r="X27" s="36" t="e" cm="1">
        <f t="array" ref="X27">_xlfn.IFS(N27="簡単な入力項目",1,N27="値を元にした計算",10,N27="アプリ同士の連携",100,N27="システム連携",1000)</f>
        <v>#N/A</v>
      </c>
      <c r="Y27" s="36" t="e">
        <f t="shared" si="0"/>
        <v>#N/A</v>
      </c>
    </row>
    <row r="28" spans="1:25" ht="27" customHeight="1">
      <c r="A28" s="48">
        <v>18</v>
      </c>
      <c r="B28" s="49"/>
      <c r="C28" s="41"/>
      <c r="D28" s="49"/>
      <c r="E28" s="49"/>
      <c r="F28" s="49"/>
      <c r="G28" s="41"/>
      <c r="H28" s="41"/>
      <c r="I28" s="38"/>
      <c r="J28" s="49"/>
      <c r="K28" s="49"/>
      <c r="L28" s="49"/>
      <c r="M28" s="49"/>
      <c r="N28" s="49"/>
      <c r="O28" s="49" t="e" cm="1">
        <f t="array" ref="O28">_xlfn.IFS(Y28&gt;=100000,"Very Hard",Y28&gt;=1000,"Hard",Y28&gt;=100,"Normal",Y28&gt;=10,"Easy")</f>
        <v>#N/A</v>
      </c>
      <c r="V28" s="36" t="e" cm="1">
        <f t="array" ref="V28">_xlfn.IFS(K28="承認なし",1,K28="直列",10,K28="分岐・並列",100)</f>
        <v>#N/A</v>
      </c>
      <c r="W28" s="36" t="e" cm="1">
        <f t="array" ref="W28">_xlfn.IFS(L28="無",1,L28="有",1000)</f>
        <v>#N/A</v>
      </c>
      <c r="X28" s="36" t="e" cm="1">
        <f t="array" ref="X28">_xlfn.IFS(N28="簡単な入力項目",1,N28="値を元にした計算",10,N28="アプリ同士の連携",100,N28="システム連携",1000)</f>
        <v>#N/A</v>
      </c>
      <c r="Y28" s="36" t="e">
        <f t="shared" si="0"/>
        <v>#N/A</v>
      </c>
    </row>
    <row r="29" spans="1:25" ht="27" customHeight="1">
      <c r="A29" s="48">
        <v>19</v>
      </c>
      <c r="B29" s="49"/>
      <c r="C29" s="49"/>
      <c r="D29" s="49"/>
      <c r="E29" s="49"/>
      <c r="F29" s="49"/>
      <c r="G29" s="49"/>
      <c r="H29" s="49"/>
      <c r="I29" s="48"/>
      <c r="J29" s="49"/>
      <c r="K29" s="49"/>
      <c r="L29" s="49"/>
      <c r="M29" s="49"/>
      <c r="N29" s="49"/>
      <c r="O29" s="49" t="e" cm="1">
        <f t="array" ref="O29">_xlfn.IFS(Y29&gt;=100000,"Very Hard",Y29&gt;=1000,"Hard",Y29&gt;=100,"Normal",Y29&gt;=10,"Easy")</f>
        <v>#N/A</v>
      </c>
      <c r="V29" s="36" t="e" cm="1">
        <f t="array" ref="V29">_xlfn.IFS(K29="承認なし",1,K29="直列",10,K29="分岐・並列",100)</f>
        <v>#N/A</v>
      </c>
      <c r="W29" s="36" t="e" cm="1">
        <f t="array" ref="W29">_xlfn.IFS(L29="無",1,L29="有",1000)</f>
        <v>#N/A</v>
      </c>
      <c r="X29" s="36" t="e" cm="1">
        <f t="array" ref="X29">_xlfn.IFS(N29="簡単な入力項目",1,N29="値を元にした計算",10,N29="アプリ同士の連携",100,N29="システム連携",1000)</f>
        <v>#N/A</v>
      </c>
      <c r="Y29" s="36" t="e">
        <f t="shared" si="0"/>
        <v>#N/A</v>
      </c>
    </row>
    <row r="30" spans="1:25" ht="27" customHeight="1">
      <c r="A30" s="48">
        <v>20</v>
      </c>
      <c r="B30" s="49"/>
      <c r="C30" s="49"/>
      <c r="D30" s="49"/>
      <c r="E30" s="49"/>
      <c r="F30" s="49"/>
      <c r="G30" s="49"/>
      <c r="H30" s="49"/>
      <c r="I30" s="48"/>
      <c r="J30" s="49"/>
      <c r="K30" s="49"/>
      <c r="L30" s="49"/>
      <c r="M30" s="49"/>
      <c r="N30" s="49"/>
      <c r="O30" s="49" t="e" cm="1">
        <f t="array" ref="O30">_xlfn.IFS(Y30&gt;=100000,"Very Hard",Y30&gt;=1000,"Hard",Y30&gt;=100,"Normal",Y30&gt;=10,"Easy")</f>
        <v>#N/A</v>
      </c>
      <c r="V30" s="36" t="e" cm="1">
        <f t="array" ref="V30">_xlfn.IFS(K30="承認なし",1,K30="直列",10,K30="分岐・並列",100)</f>
        <v>#N/A</v>
      </c>
      <c r="W30" s="36" t="e" cm="1">
        <f t="array" ref="W30">_xlfn.IFS(L30="無",1,L30="有",1000)</f>
        <v>#N/A</v>
      </c>
      <c r="X30" s="36" t="e" cm="1">
        <f t="array" ref="X30">_xlfn.IFS(N30="簡単な入力項目",1,N30="値を元にした計算",10,N30="アプリ同士の連携",100,N30="システム連携",1000)</f>
        <v>#N/A</v>
      </c>
      <c r="Y30" s="36" t="e">
        <f t="shared" si="0"/>
        <v>#N/A</v>
      </c>
    </row>
    <row r="31" spans="1:25" ht="27" customHeight="1">
      <c r="A31" s="48">
        <v>21</v>
      </c>
      <c r="B31" s="49"/>
      <c r="C31" s="49"/>
      <c r="D31" s="49"/>
      <c r="E31" s="49"/>
      <c r="F31" s="49"/>
      <c r="G31" s="49"/>
      <c r="H31" s="49"/>
      <c r="I31" s="48"/>
      <c r="J31" s="49"/>
      <c r="K31" s="49"/>
      <c r="L31" s="49"/>
      <c r="M31" s="49"/>
      <c r="N31" s="49"/>
      <c r="O31" s="49" t="e" cm="1">
        <f t="array" ref="O31">_xlfn.IFS(Y31&gt;=100000,"Very Hard",Y31&gt;=1000,"Hard",Y31&gt;=100,"Normal",Y31&gt;=10,"Easy")</f>
        <v>#N/A</v>
      </c>
      <c r="V31" s="36" t="e" cm="1">
        <f t="array" ref="V31">_xlfn.IFS(K31="承認なし",1,K31="直列",10,K31="分岐・並列",100)</f>
        <v>#N/A</v>
      </c>
      <c r="W31" s="36" t="e" cm="1">
        <f t="array" ref="W31">_xlfn.IFS(L31="無",1,L31="有",1000)</f>
        <v>#N/A</v>
      </c>
      <c r="X31" s="36" t="e" cm="1">
        <f t="array" ref="X31">_xlfn.IFS(N31="簡単な入力項目",1,N31="値を元にした計算",10,N31="アプリ同士の連携",100,N31="システム連携",1000)</f>
        <v>#N/A</v>
      </c>
      <c r="Y31" s="36" t="e">
        <f t="shared" si="0"/>
        <v>#N/A</v>
      </c>
    </row>
    <row r="32" spans="1:25" ht="27" customHeight="1">
      <c r="A32" s="48">
        <v>22</v>
      </c>
      <c r="B32" s="49"/>
      <c r="C32" s="49"/>
      <c r="D32" s="49"/>
      <c r="E32" s="49"/>
      <c r="F32" s="49"/>
      <c r="G32" s="49"/>
      <c r="H32" s="49"/>
      <c r="I32" s="48"/>
      <c r="J32" s="49"/>
      <c r="K32" s="49"/>
      <c r="L32" s="49"/>
      <c r="M32" s="49"/>
      <c r="N32" s="49"/>
      <c r="O32" s="49" t="e" cm="1">
        <f t="array" ref="O32">_xlfn.IFS(Y32&gt;=100000,"Very Hard",Y32&gt;=1000,"Hard",Y32&gt;=100,"Normal",Y32&gt;=10,"Easy")</f>
        <v>#N/A</v>
      </c>
      <c r="V32" s="36" t="e" cm="1">
        <f t="array" ref="V32">_xlfn.IFS(K32="承認なし",1,K32="直列",10,K32="分岐・並列",100)</f>
        <v>#N/A</v>
      </c>
      <c r="W32" s="36" t="e" cm="1">
        <f t="array" ref="W32">_xlfn.IFS(L32="無",1,L32="有",1000)</f>
        <v>#N/A</v>
      </c>
      <c r="X32" s="36" t="e" cm="1">
        <f t="array" ref="X32">_xlfn.IFS(N32="簡単な入力項目",1,N32="値を元にした計算",10,N32="アプリ同士の連携",100,N32="システム連携",1000)</f>
        <v>#N/A</v>
      </c>
      <c r="Y32" s="36" t="e">
        <f t="shared" si="0"/>
        <v>#N/A</v>
      </c>
    </row>
    <row r="33" spans="1:25" ht="27" customHeight="1">
      <c r="A33" s="48">
        <v>23</v>
      </c>
      <c r="B33" s="49"/>
      <c r="C33" s="49"/>
      <c r="D33" s="49"/>
      <c r="E33" s="49"/>
      <c r="F33" s="49"/>
      <c r="G33" s="49"/>
      <c r="H33" s="49"/>
      <c r="I33" s="48"/>
      <c r="J33" s="49"/>
      <c r="K33" s="49"/>
      <c r="L33" s="49"/>
      <c r="M33" s="49"/>
      <c r="N33" s="49"/>
      <c r="O33" s="49" t="e" cm="1">
        <f t="array" ref="O33">_xlfn.IFS(Y33&gt;=100000,"Very Hard",Y33&gt;=1000,"Hard",Y33&gt;=100,"Normal",Y33&gt;=10,"Easy")</f>
        <v>#N/A</v>
      </c>
      <c r="V33" s="36" t="e" cm="1">
        <f t="array" ref="V33">_xlfn.IFS(K33="承認なし",1,K33="直列",10,K33="分岐・並列",100)</f>
        <v>#N/A</v>
      </c>
      <c r="W33" s="36" t="e" cm="1">
        <f t="array" ref="W33">_xlfn.IFS(L33="無",1,L33="有",1000)</f>
        <v>#N/A</v>
      </c>
      <c r="X33" s="36" t="e" cm="1">
        <f t="array" ref="X33">_xlfn.IFS(N33="簡単な入力項目",1,N33="値を元にした計算",10,N33="アプリ同士の連携",100,N33="システム連携",1000)</f>
        <v>#N/A</v>
      </c>
      <c r="Y33" s="36" t="e">
        <f t="shared" si="0"/>
        <v>#N/A</v>
      </c>
    </row>
    <row r="34" spans="1:25" ht="27" customHeight="1">
      <c r="A34" s="48">
        <v>24</v>
      </c>
      <c r="B34" s="49"/>
      <c r="C34" s="49"/>
      <c r="D34" s="49"/>
      <c r="E34" s="49"/>
      <c r="F34" s="49"/>
      <c r="G34" s="49"/>
      <c r="H34" s="49"/>
      <c r="I34" s="48"/>
      <c r="J34" s="49"/>
      <c r="K34" s="49"/>
      <c r="L34" s="49"/>
      <c r="M34" s="49"/>
      <c r="N34" s="49"/>
      <c r="O34" s="49" t="e" cm="1">
        <f t="array" ref="O34">_xlfn.IFS(Y34&gt;=100000,"Very Hard",Y34&gt;=1000,"Hard",Y34&gt;=100,"Normal",Y34&gt;=10,"Easy")</f>
        <v>#N/A</v>
      </c>
      <c r="V34" s="36" t="e" cm="1">
        <f t="array" ref="V34">_xlfn.IFS(K34="承認なし",1,K34="直列",10,K34="分岐・並列",100)</f>
        <v>#N/A</v>
      </c>
      <c r="W34" s="36" t="e" cm="1">
        <f t="array" ref="W34">_xlfn.IFS(L34="無",1,L34="有",1000)</f>
        <v>#N/A</v>
      </c>
      <c r="X34" s="36" t="e" cm="1">
        <f t="array" ref="X34">_xlfn.IFS(N34="簡単な入力項目",1,N34="値を元にした計算",10,N34="アプリ同士の連携",100,N34="システム連携",1000)</f>
        <v>#N/A</v>
      </c>
      <c r="Y34" s="36" t="e">
        <f t="shared" si="0"/>
        <v>#N/A</v>
      </c>
    </row>
    <row r="35" spans="1:25" ht="27" customHeight="1">
      <c r="A35" s="48">
        <v>25</v>
      </c>
      <c r="B35" s="49"/>
      <c r="C35" s="49"/>
      <c r="D35" s="49"/>
      <c r="E35" s="49"/>
      <c r="F35" s="49"/>
      <c r="G35" s="49"/>
      <c r="H35" s="49"/>
      <c r="I35" s="48"/>
      <c r="J35" s="49"/>
      <c r="K35" s="49"/>
      <c r="L35" s="49"/>
      <c r="M35" s="49"/>
      <c r="N35" s="49"/>
      <c r="O35" s="49" t="e" cm="1">
        <f t="array" ref="O35">_xlfn.IFS(Y35&gt;=100000,"Very Hard",Y35&gt;=1000,"Hard",Y35&gt;=100,"Normal",Y35&gt;=10,"Easy")</f>
        <v>#N/A</v>
      </c>
      <c r="V35" s="36" t="e" cm="1">
        <f t="array" ref="V35">_xlfn.IFS(K35="承認なし",1,K35="直列",10,K35="分岐・並列",100)</f>
        <v>#N/A</v>
      </c>
      <c r="W35" s="36" t="e" cm="1">
        <f t="array" ref="W35">_xlfn.IFS(L35="無",1,L35="有",1000)</f>
        <v>#N/A</v>
      </c>
      <c r="X35" s="36" t="e" cm="1">
        <f t="array" ref="X35">_xlfn.IFS(N35="簡単な入力項目",1,N35="値を元にした計算",10,N35="アプリ同士の連携",100,N35="システム連携",1000)</f>
        <v>#N/A</v>
      </c>
      <c r="Y35" s="36" t="e">
        <f t="shared" si="0"/>
        <v>#N/A</v>
      </c>
    </row>
    <row r="36" spans="1:25" ht="27" customHeight="1">
      <c r="A36" s="48">
        <v>26</v>
      </c>
      <c r="B36" s="49"/>
      <c r="C36" s="49"/>
      <c r="D36" s="49"/>
      <c r="E36" s="49"/>
      <c r="F36" s="49"/>
      <c r="G36" s="49"/>
      <c r="H36" s="49"/>
      <c r="I36" s="48"/>
      <c r="J36" s="49"/>
      <c r="K36" s="49"/>
      <c r="L36" s="49"/>
      <c r="M36" s="49"/>
      <c r="N36" s="49"/>
      <c r="O36" s="49" t="e" cm="1">
        <f t="array" ref="O36">_xlfn.IFS(Y36&gt;=100000,"Very Hard",Y36&gt;=1000,"Hard",Y36&gt;=100,"Normal",Y36&gt;=10,"Easy")</f>
        <v>#N/A</v>
      </c>
      <c r="V36" s="36" t="e" cm="1">
        <f t="array" ref="V36">_xlfn.IFS(K36="承認なし",1,K36="直列",10,K36="分岐・並列",100)</f>
        <v>#N/A</v>
      </c>
      <c r="W36" s="36" t="e" cm="1">
        <f t="array" ref="W36">_xlfn.IFS(L36="無",1,L36="有",1000)</f>
        <v>#N/A</v>
      </c>
      <c r="X36" s="36" t="e" cm="1">
        <f t="array" ref="X36">_xlfn.IFS(N36="簡単な入力項目",1,N36="値を元にした計算",10,N36="アプリ同士の連携",100,N36="システム連携",1000)</f>
        <v>#N/A</v>
      </c>
      <c r="Y36" s="36" t="e">
        <f t="shared" si="0"/>
        <v>#N/A</v>
      </c>
    </row>
    <row r="37" spans="1:25" ht="27" customHeight="1">
      <c r="A37" s="48">
        <v>27</v>
      </c>
      <c r="B37" s="49"/>
      <c r="C37" s="49"/>
      <c r="D37" s="49"/>
      <c r="E37" s="49"/>
      <c r="F37" s="49"/>
      <c r="G37" s="49"/>
      <c r="H37" s="49"/>
      <c r="I37" s="48"/>
      <c r="J37" s="49"/>
      <c r="K37" s="49"/>
      <c r="L37" s="49"/>
      <c r="M37" s="49"/>
      <c r="N37" s="49"/>
      <c r="O37" s="49" t="e" cm="1">
        <f t="array" ref="O37">_xlfn.IFS(Y37&gt;=100000,"Very Hard",Y37&gt;=1000,"Hard",Y37&gt;=100,"Normal",Y37&gt;=10,"Easy")</f>
        <v>#N/A</v>
      </c>
      <c r="V37" s="36" t="e" cm="1">
        <f t="array" ref="V37">_xlfn.IFS(K37="承認なし",1,K37="直列",10,K37="分岐・並列",100)</f>
        <v>#N/A</v>
      </c>
      <c r="W37" s="36" t="e" cm="1">
        <f t="array" ref="W37">_xlfn.IFS(L37="無",1,L37="有",1000)</f>
        <v>#N/A</v>
      </c>
      <c r="X37" s="36" t="e" cm="1">
        <f t="array" ref="X37">_xlfn.IFS(N37="簡単な入力項目",1,N37="値を元にした計算",10,N37="アプリ同士の連携",100,N37="システム連携",1000)</f>
        <v>#N/A</v>
      </c>
      <c r="Y37" s="36" t="e">
        <f t="shared" si="0"/>
        <v>#N/A</v>
      </c>
    </row>
    <row r="38" spans="1:25" ht="27" customHeight="1">
      <c r="A38" s="48">
        <v>28</v>
      </c>
      <c r="B38" s="49"/>
      <c r="C38" s="49"/>
      <c r="D38" s="49"/>
      <c r="E38" s="49"/>
      <c r="F38" s="49"/>
      <c r="G38" s="49"/>
      <c r="H38" s="49"/>
      <c r="I38" s="48"/>
      <c r="J38" s="49"/>
      <c r="K38" s="49"/>
      <c r="L38" s="49"/>
      <c r="M38" s="49"/>
      <c r="N38" s="49"/>
      <c r="O38" s="49" t="e" cm="1">
        <f t="array" ref="O38">_xlfn.IFS(Y38&gt;=100000,"Very Hard",Y38&gt;=1000,"Hard",Y38&gt;=100,"Normal",Y38&gt;=10,"Easy")</f>
        <v>#N/A</v>
      </c>
      <c r="V38" s="36" t="e" cm="1">
        <f t="array" ref="V38">_xlfn.IFS(K38="承認なし",1,K38="直列",10,K38="分岐・並列",100)</f>
        <v>#N/A</v>
      </c>
      <c r="W38" s="36" t="e" cm="1">
        <f t="array" ref="W38">_xlfn.IFS(L38="無",1,L38="有",1000)</f>
        <v>#N/A</v>
      </c>
      <c r="X38" s="36" t="e" cm="1">
        <f t="array" ref="X38">_xlfn.IFS(N38="簡単な入力項目",1,N38="値を元にした計算",10,N38="アプリ同士の連携",100,N38="システム連携",1000)</f>
        <v>#N/A</v>
      </c>
      <c r="Y38" s="36" t="e">
        <f t="shared" si="0"/>
        <v>#N/A</v>
      </c>
    </row>
    <row r="39" spans="1:25" ht="27" customHeight="1">
      <c r="A39" s="48">
        <v>29</v>
      </c>
      <c r="B39" s="49"/>
      <c r="C39" s="49"/>
      <c r="D39" s="49"/>
      <c r="E39" s="49"/>
      <c r="F39" s="49"/>
      <c r="G39" s="49"/>
      <c r="H39" s="49"/>
      <c r="I39" s="48"/>
      <c r="J39" s="54"/>
      <c r="K39" s="49"/>
      <c r="L39" s="49"/>
      <c r="M39" s="49"/>
      <c r="N39" s="49"/>
      <c r="O39" s="49" t="e" cm="1">
        <f t="array" ref="O39">_xlfn.IFS(Y39&gt;=100000,"Very Hard",Y39&gt;=1000,"Hard",Y39&gt;=100,"Normal",Y39&gt;=10,"Easy")</f>
        <v>#N/A</v>
      </c>
      <c r="V39" s="36" t="e" cm="1">
        <f t="array" ref="V39">_xlfn.IFS(K39="承認なし",1,K39="直列",10,K39="分岐・並列",100)</f>
        <v>#N/A</v>
      </c>
      <c r="W39" s="36" t="e" cm="1">
        <f t="array" ref="W39">_xlfn.IFS(L39="無",1,L39="有",1000)</f>
        <v>#N/A</v>
      </c>
      <c r="X39" s="36" t="e" cm="1">
        <f t="array" ref="X39">_xlfn.IFS(N39="簡単な入力項目",1,N39="値を元にした計算",10,N39="アプリ同士の連携",100,N39="システム連携",1000)</f>
        <v>#N/A</v>
      </c>
      <c r="Y39" s="36" t="e">
        <f t="shared" si="0"/>
        <v>#N/A</v>
      </c>
    </row>
    <row r="40" spans="1:25" ht="27" customHeight="1">
      <c r="A40" s="48">
        <v>30</v>
      </c>
      <c r="B40" s="49"/>
      <c r="C40" s="49"/>
      <c r="D40" s="49"/>
      <c r="E40" s="49"/>
      <c r="F40" s="49"/>
      <c r="G40" s="49"/>
      <c r="H40" s="49"/>
      <c r="I40" s="48"/>
      <c r="J40" s="49"/>
      <c r="K40" s="49"/>
      <c r="L40" s="49"/>
      <c r="M40" s="49"/>
      <c r="N40" s="49"/>
      <c r="O40" s="49" t="e" cm="1">
        <f t="array" ref="O40">_xlfn.IFS(Y40&gt;=100000,"Very Hard",Y40&gt;=1000,"Hard",Y40&gt;=100,"Normal",Y40&gt;=10,"Easy")</f>
        <v>#N/A</v>
      </c>
      <c r="V40" s="36" t="e" cm="1">
        <f t="array" ref="V40">_xlfn.IFS(K40="承認なし",1,K40="直列",10,K40="分岐・並列",100)</f>
        <v>#N/A</v>
      </c>
      <c r="W40" s="36" t="e" cm="1">
        <f t="array" ref="W40">_xlfn.IFS(L40="無",1,L40="有",1000)</f>
        <v>#N/A</v>
      </c>
      <c r="X40" s="36" t="e" cm="1">
        <f t="array" ref="X40">_xlfn.IFS(N40="簡単な入力項目",1,N40="値を元にした計算",10,N40="アプリ同士の連携",100,N40="システム連携",1000)</f>
        <v>#N/A</v>
      </c>
      <c r="Y40" s="36" t="e">
        <f t="shared" si="0"/>
        <v>#N/A</v>
      </c>
    </row>
    <row r="41" spans="1:25">
      <c r="V41" s="36" t="e" cm="1">
        <f t="array" ref="V41">_xlfn.IFS(K41="承認なし",1,K41="直列",10,K41="分岐・並列",100)</f>
        <v>#N/A</v>
      </c>
      <c r="W41" s="36" t="e" cm="1">
        <f t="array" ref="W41">_xlfn.IFS(L41="無",1,L41="有",1000)</f>
        <v>#N/A</v>
      </c>
      <c r="X41" s="36" t="e" cm="1">
        <f t="array" ref="X41">_xlfn.IFS(N41="簡単な入力項目",1,N41="値を元にした計算",10,N41="アプリ同士の連携",100,N41="システム連携",1000)</f>
        <v>#N/A</v>
      </c>
      <c r="Y41" s="36" t="e">
        <f t="shared" si="0"/>
        <v>#N/A</v>
      </c>
    </row>
  </sheetData>
  <mergeCells count="3">
    <mergeCell ref="I8:N8"/>
    <mergeCell ref="B8:H8"/>
    <mergeCell ref="I6:M6"/>
  </mergeCells>
  <phoneticPr fontId="1"/>
  <conditionalFormatting sqref="K11:K40">
    <cfRule type="containsText" dxfId="19" priority="13" operator="containsText" text="並列">
      <formula>NOT(ISERROR(SEARCH("並列",K11)))</formula>
    </cfRule>
    <cfRule type="containsText" dxfId="18" priority="14" operator="containsText" text="分岐">
      <formula>NOT(ISERROR(SEARCH("分岐",K11)))</formula>
    </cfRule>
  </conditionalFormatting>
  <conditionalFormatting sqref="L1:L5 L7:L8 L11:L1048576">
    <cfRule type="containsText" dxfId="17" priority="15" operator="containsText" text="有">
      <formula>NOT(ISERROR(SEARCH("有",L1)))</formula>
    </cfRule>
  </conditionalFormatting>
  <conditionalFormatting sqref="M11:M16 M18:M40 H30">
    <cfRule type="uniqueValues" dxfId="16" priority="23"/>
  </conditionalFormatting>
  <conditionalFormatting sqref="N11:N40">
    <cfRule type="containsText" dxfId="15" priority="16" operator="containsText" text="値を元にした計算">
      <formula>NOT(ISERROR(SEARCH("値を元にした計算",N11)))</formula>
    </cfRule>
    <cfRule type="containsText" dxfId="14" priority="17" operator="containsText" text="アプリ同士の連携">
      <formula>NOT(ISERROR(SEARCH("アプリ同士の連携",N11)))</formula>
    </cfRule>
    <cfRule type="containsText" priority="18" operator="containsText" text="簡単な入力項目">
      <formula>NOT(ISERROR(SEARCH("簡単な入力項目",N11)))</formula>
    </cfRule>
    <cfRule type="containsText" dxfId="13" priority="20" operator="containsText" text="システム連携">
      <formula>NOT(ISERROR(SEARCH("システム連携",N11)))</formula>
    </cfRule>
  </conditionalFormatting>
  <conditionalFormatting sqref="N12">
    <cfRule type="containsText" dxfId="12" priority="22" operator="containsText" text="システム連携">
      <formula>NOT(ISERROR(SEARCH("システム連携",N12)))</formula>
    </cfRule>
  </conditionalFormatting>
  <conditionalFormatting sqref="N14:N40">
    <cfRule type="containsText" dxfId="11" priority="19" operator="containsText" text="値を元にした計算">
      <formula>NOT(ISERROR(SEARCH("値を元にした計算",N14)))</formula>
    </cfRule>
  </conditionalFormatting>
  <conditionalFormatting sqref="O3">
    <cfRule type="containsText" dxfId="10" priority="5" operator="containsText" text="Normal">
      <formula>NOT(ISERROR(SEARCH("Normal",O3)))</formula>
    </cfRule>
  </conditionalFormatting>
  <conditionalFormatting sqref="O11:O40">
    <cfRule type="containsText" dxfId="9" priority="1" operator="containsText" text="Easy">
      <formula>NOT(ISERROR(SEARCH("Easy",O11)))</formula>
    </cfRule>
    <cfRule type="containsText" dxfId="8" priority="2" operator="containsText" text="Very Hard">
      <formula>NOT(ISERROR(SEARCH("Very Hard",O11)))</formula>
    </cfRule>
    <cfRule type="containsText" dxfId="7" priority="3" operator="containsText" text="Normal">
      <formula>NOT(ISERROR(SEARCH("Normal",O11)))</formula>
    </cfRule>
    <cfRule type="containsText" dxfId="6" priority="4" operator="containsText" text="Hard">
      <formula>NOT(ISERROR(SEARCH("Hard",O11)))</formula>
    </cfRule>
  </conditionalFormatting>
  <conditionalFormatting sqref="U11:U13">
    <cfRule type="containsText" dxfId="5" priority="8" operator="containsText" text="値を元にした計算">
      <formula>NOT(ISERROR(SEARCH("値を元にした計算",U11)))</formula>
    </cfRule>
    <cfRule type="containsText" dxfId="4" priority="9" operator="containsText" text="バインダ連携">
      <formula>NOT(ISERROR(SEARCH("バインダ連携",U11)))</formula>
    </cfRule>
    <cfRule type="containsText" priority="10" operator="containsText" text="簡単な入力項目">
      <formula>NOT(ISERROR(SEARCH("簡単な入力項目",U11)))</formula>
    </cfRule>
    <cfRule type="containsText" dxfId="3" priority="11" operator="containsText" text="システム連携">
      <formula>NOT(ISERROR(SEARCH("システム連携",U11)))</formula>
    </cfRule>
  </conditionalFormatting>
  <conditionalFormatting sqref="U12">
    <cfRule type="containsText" dxfId="2" priority="12" operator="containsText" text="システム連携">
      <formula>NOT(ISERROR(SEARCH("システム連携",U12)))</formula>
    </cfRule>
  </conditionalFormatting>
  <conditionalFormatting sqref="U16:U18">
    <cfRule type="containsText" dxfId="1" priority="6" operator="containsText" text="並列">
      <formula>NOT(ISERROR(SEARCH("並列",U16)))</formula>
    </cfRule>
    <cfRule type="containsText" dxfId="0" priority="7" operator="containsText" text="分岐">
      <formula>NOT(ISERROR(SEARCH("分岐",U16)))</formula>
    </cfRule>
  </conditionalFormatting>
  <dataValidations count="7">
    <dataValidation type="list" allowBlank="1" showInputMessage="1" showErrorMessage="1" sqref="D11:D40" xr:uid="{066A2150-8F87-4EA2-AC0C-38C296CCF607}">
      <formula1>"申請業務,進捗管理,貸出管理,文書管理,依頼管理"</formula1>
    </dataValidation>
    <dataValidation type="list" allowBlank="1" showInputMessage="1" sqref="G11" xr:uid="{062C9959-7016-42C2-A2F7-94253A6D3349}">
      <formula1>"紙帳票,EXCEL,既存システム,メール,"</formula1>
    </dataValidation>
    <dataValidation type="list" allowBlank="1" showInputMessage="1" showErrorMessage="1" sqref="L11:L40" xr:uid="{7B761594-5099-4536-9E95-A98B0EE66843}">
      <formula1>"有,無"</formula1>
    </dataValidation>
    <dataValidation type="list" allowBlank="1" showInputMessage="1" showErrorMessage="1" sqref="B11:B40" xr:uid="{2E4E66B0-ED12-49E4-9EAC-43BE4356B172}">
      <formula1>"稟議申請,アカウント申請,案件管理,問い合せ管理,経費申請,購入申請,進捗管理,依頼業務,その他"</formula1>
    </dataValidation>
    <dataValidation type="custom" allowBlank="1" showInputMessage="1" showErrorMessage="1" sqref="U11" xr:uid="{F4BDAF4F-70A4-4D66-8E53-F334CDC31F4F}">
      <formula1>"簡単な入力項目,値を元にした計算,システム携,バインダ連携"</formula1>
    </dataValidation>
    <dataValidation type="list" allowBlank="1" showInputMessage="1" showErrorMessage="1" sqref="N11:N40" xr:uid="{4227C6C1-4F10-45CB-81EA-0C5F904A9E8C}">
      <formula1>$U$11:$U$14</formula1>
    </dataValidation>
    <dataValidation type="list" allowBlank="1" showInputMessage="1" showErrorMessage="1" sqref="K11:K40" xr:uid="{AB2B84BD-7E65-4838-935F-27F65581FA7C}">
      <formula1>$U$15:$U$17</formula1>
    </dataValidation>
  </dataValidations>
  <pageMargins left="0.7" right="0.7" top="0.75" bottom="0.75" header="0.3" footer="0.3"/>
  <pageSetup paperSize="9" scale="35" orientation="landscape" r:id="rId1"/>
  <headerFooter>
    <oddFooter xml:space="preserve">&amp;LUnrestricted </oddFooter>
    <evenFooter xml:space="preserve">&amp;LUnrestricted </evenFooter>
    <firstFooter xml:space="preserve">&amp;LUnrestricted 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1D346-9AA5-46F0-8158-B25E322A0EB3}">
  <sheetPr>
    <pageSetUpPr fitToPage="1"/>
  </sheetPr>
  <dimension ref="A1:K27"/>
  <sheetViews>
    <sheetView zoomScale="61" workbookViewId="0">
      <pane ySplit="7" topLeftCell="E24" activePane="bottomLeft" state="frozen"/>
      <selection pane="bottomLeft" activeCell="E24" sqref="E24"/>
    </sheetView>
  </sheetViews>
  <sheetFormatPr defaultColWidth="8.625" defaultRowHeight="26.45"/>
  <cols>
    <col min="1" max="1" width="5.5" style="9" customWidth="1"/>
    <col min="2" max="2" width="16.75" style="9" customWidth="1"/>
    <col min="3" max="3" width="40.75" style="9" customWidth="1"/>
    <col min="4" max="5" width="22.125" style="9" customWidth="1"/>
    <col min="6" max="6" width="13.5" style="9" customWidth="1"/>
    <col min="7" max="7" width="25.625" style="9" customWidth="1"/>
    <col min="8" max="9" width="34" style="9" customWidth="1"/>
    <col min="10" max="10" width="25.625" style="9" customWidth="1"/>
    <col min="11" max="11" width="109.125" style="9" customWidth="1"/>
    <col min="12" max="16384" width="8.625" style="9"/>
  </cols>
  <sheetData>
    <row r="1" spans="1:11">
      <c r="A1" s="8" t="s">
        <v>74</v>
      </c>
    </row>
    <row r="2" spans="1:11">
      <c r="A2" s="8"/>
      <c r="B2" s="9" t="s">
        <v>75</v>
      </c>
    </row>
    <row r="3" spans="1:11">
      <c r="A3" s="8"/>
    </row>
    <row r="4" spans="1:11">
      <c r="A4" s="8"/>
      <c r="B4" s="10" t="s">
        <v>76</v>
      </c>
      <c r="C4" s="11" t="s">
        <v>77</v>
      </c>
    </row>
    <row r="5" spans="1:11">
      <c r="A5" s="8"/>
      <c r="B5" s="12"/>
      <c r="C5" s="8"/>
    </row>
    <row r="6" spans="1:11">
      <c r="A6" s="75" t="s">
        <v>78</v>
      </c>
      <c r="B6" s="76" t="s">
        <v>79</v>
      </c>
      <c r="C6" s="76" t="s">
        <v>80</v>
      </c>
      <c r="D6" s="77" t="s">
        <v>81</v>
      </c>
      <c r="E6" s="77"/>
      <c r="F6" s="77"/>
      <c r="G6" s="77"/>
      <c r="H6" s="78" t="s">
        <v>82</v>
      </c>
      <c r="I6" s="78"/>
      <c r="J6" s="78"/>
      <c r="K6" s="15" t="s">
        <v>83</v>
      </c>
    </row>
    <row r="7" spans="1:11">
      <c r="A7" s="75"/>
      <c r="B7" s="76"/>
      <c r="C7" s="76"/>
      <c r="D7" s="13" t="s">
        <v>84</v>
      </c>
      <c r="E7" s="13" t="s">
        <v>85</v>
      </c>
      <c r="F7" s="13" t="s">
        <v>86</v>
      </c>
      <c r="G7" s="16" t="s">
        <v>87</v>
      </c>
      <c r="H7" s="14" t="s">
        <v>88</v>
      </c>
      <c r="I7" s="14" t="s">
        <v>89</v>
      </c>
      <c r="J7" s="17" t="s">
        <v>90</v>
      </c>
      <c r="K7" s="15" t="s">
        <v>91</v>
      </c>
    </row>
    <row r="8" spans="1:11" ht="50.45" customHeight="1">
      <c r="A8" s="18">
        <v>1</v>
      </c>
      <c r="B8" s="19" t="s">
        <v>92</v>
      </c>
      <c r="C8" s="19" t="s">
        <v>93</v>
      </c>
      <c r="D8" s="20">
        <v>0</v>
      </c>
      <c r="E8" s="21">
        <v>10</v>
      </c>
      <c r="F8" s="22">
        <v>100</v>
      </c>
      <c r="G8" s="23">
        <f t="shared" ref="G8:G20" si="0">(D8*E8*F8)/60</f>
        <v>0</v>
      </c>
      <c r="H8" s="21">
        <v>10</v>
      </c>
      <c r="I8" s="24">
        <f>(D8*H8*F8)/60</f>
        <v>0</v>
      </c>
      <c r="J8" s="23">
        <f>G8-I8</f>
        <v>0</v>
      </c>
      <c r="K8" s="18" t="s">
        <v>94</v>
      </c>
    </row>
    <row r="9" spans="1:11" ht="50.45" customHeight="1">
      <c r="A9" s="58">
        <v>2</v>
      </c>
      <c r="B9" s="59" t="s">
        <v>92</v>
      </c>
      <c r="C9" s="60" t="s">
        <v>95</v>
      </c>
      <c r="D9" s="61">
        <v>0</v>
      </c>
      <c r="E9" s="62">
        <v>10</v>
      </c>
      <c r="F9" s="63">
        <v>100</v>
      </c>
      <c r="G9" s="64">
        <f t="shared" si="0"/>
        <v>0</v>
      </c>
      <c r="H9" s="62">
        <v>0</v>
      </c>
      <c r="I9" s="65">
        <f t="shared" ref="I9:I20" si="1">(D9*H9*F9)/60</f>
        <v>0</v>
      </c>
      <c r="J9" s="64">
        <f t="shared" ref="J9:J20" si="2">G9-I9</f>
        <v>0</v>
      </c>
      <c r="K9" s="19" t="s">
        <v>96</v>
      </c>
    </row>
    <row r="10" spans="1:11" ht="50.45" customHeight="1">
      <c r="A10" s="58">
        <v>3</v>
      </c>
      <c r="B10" s="59" t="s">
        <v>92</v>
      </c>
      <c r="C10" s="59" t="s">
        <v>97</v>
      </c>
      <c r="D10" s="61">
        <v>0</v>
      </c>
      <c r="E10" s="62">
        <v>0</v>
      </c>
      <c r="F10" s="63">
        <v>0</v>
      </c>
      <c r="G10" s="64">
        <f t="shared" si="0"/>
        <v>0</v>
      </c>
      <c r="H10" s="62">
        <v>0</v>
      </c>
      <c r="I10" s="65">
        <f t="shared" si="1"/>
        <v>0</v>
      </c>
      <c r="J10" s="64">
        <f t="shared" si="2"/>
        <v>0</v>
      </c>
      <c r="K10" s="18" t="s">
        <v>98</v>
      </c>
    </row>
    <row r="11" spans="1:11" ht="50.45" customHeight="1">
      <c r="A11" s="58">
        <v>4</v>
      </c>
      <c r="B11" s="58" t="s">
        <v>99</v>
      </c>
      <c r="C11" s="58" t="s">
        <v>100</v>
      </c>
      <c r="D11" s="61">
        <v>0</v>
      </c>
      <c r="E11" s="62">
        <v>0</v>
      </c>
      <c r="F11" s="63">
        <v>0</v>
      </c>
      <c r="G11" s="64">
        <f t="shared" si="0"/>
        <v>0</v>
      </c>
      <c r="H11" s="62">
        <v>0</v>
      </c>
      <c r="I11" s="65">
        <f t="shared" si="1"/>
        <v>0</v>
      </c>
      <c r="J11" s="64">
        <f t="shared" si="2"/>
        <v>0</v>
      </c>
      <c r="K11" s="18" t="s">
        <v>101</v>
      </c>
    </row>
    <row r="12" spans="1:11" ht="50.45" customHeight="1">
      <c r="A12" s="58">
        <v>5</v>
      </c>
      <c r="B12" s="58" t="s">
        <v>99</v>
      </c>
      <c r="C12" s="66" t="s">
        <v>102</v>
      </c>
      <c r="D12" s="61">
        <v>0</v>
      </c>
      <c r="E12" s="62">
        <v>0</v>
      </c>
      <c r="F12" s="63">
        <v>0</v>
      </c>
      <c r="G12" s="64">
        <f t="shared" si="0"/>
        <v>0</v>
      </c>
      <c r="H12" s="62">
        <v>0</v>
      </c>
      <c r="I12" s="65">
        <f t="shared" si="1"/>
        <v>0</v>
      </c>
      <c r="J12" s="64">
        <f t="shared" si="2"/>
        <v>0</v>
      </c>
      <c r="K12" s="19" t="s">
        <v>103</v>
      </c>
    </row>
    <row r="13" spans="1:11" ht="50.45" customHeight="1">
      <c r="A13" s="58">
        <v>6</v>
      </c>
      <c r="B13" s="58" t="s">
        <v>104</v>
      </c>
      <c r="C13" s="66" t="s">
        <v>105</v>
      </c>
      <c r="D13" s="61">
        <v>0</v>
      </c>
      <c r="E13" s="62">
        <v>0</v>
      </c>
      <c r="F13" s="63">
        <v>0</v>
      </c>
      <c r="G13" s="64">
        <f t="shared" si="0"/>
        <v>0</v>
      </c>
      <c r="H13" s="62">
        <v>0</v>
      </c>
      <c r="I13" s="65">
        <f t="shared" si="1"/>
        <v>0</v>
      </c>
      <c r="J13" s="64">
        <f t="shared" si="2"/>
        <v>0</v>
      </c>
      <c r="K13" s="18" t="s">
        <v>106</v>
      </c>
    </row>
    <row r="14" spans="1:11" ht="50.45" customHeight="1">
      <c r="A14" s="58">
        <v>7</v>
      </c>
      <c r="B14" s="58" t="s">
        <v>104</v>
      </c>
      <c r="C14" s="67" t="s">
        <v>107</v>
      </c>
      <c r="D14" s="61">
        <v>0</v>
      </c>
      <c r="E14" s="62">
        <v>0</v>
      </c>
      <c r="F14" s="63">
        <v>0</v>
      </c>
      <c r="G14" s="64">
        <f t="shared" si="0"/>
        <v>0</v>
      </c>
      <c r="H14" s="62">
        <v>0</v>
      </c>
      <c r="I14" s="65">
        <f t="shared" si="1"/>
        <v>0</v>
      </c>
      <c r="J14" s="64">
        <f t="shared" si="2"/>
        <v>0</v>
      </c>
      <c r="K14" s="18" t="s">
        <v>108</v>
      </c>
    </row>
    <row r="15" spans="1:11" ht="50.45" customHeight="1">
      <c r="A15" s="58">
        <v>8</v>
      </c>
      <c r="B15" s="67" t="s">
        <v>109</v>
      </c>
      <c r="C15" s="58" t="s">
        <v>110</v>
      </c>
      <c r="D15" s="61">
        <v>0</v>
      </c>
      <c r="E15" s="62">
        <v>0</v>
      </c>
      <c r="F15" s="63">
        <v>0</v>
      </c>
      <c r="G15" s="64">
        <f t="shared" si="0"/>
        <v>0</v>
      </c>
      <c r="H15" s="62">
        <v>0</v>
      </c>
      <c r="I15" s="65">
        <f t="shared" si="1"/>
        <v>0</v>
      </c>
      <c r="J15" s="64">
        <f t="shared" si="2"/>
        <v>0</v>
      </c>
      <c r="K15" s="19" t="s">
        <v>111</v>
      </c>
    </row>
    <row r="16" spans="1:11" ht="50.45" customHeight="1">
      <c r="A16" s="58">
        <v>9</v>
      </c>
      <c r="B16" s="67" t="s">
        <v>112</v>
      </c>
      <c r="C16" s="66" t="s">
        <v>113</v>
      </c>
      <c r="D16" s="61">
        <v>0</v>
      </c>
      <c r="E16" s="62">
        <v>0</v>
      </c>
      <c r="F16" s="63">
        <v>0</v>
      </c>
      <c r="G16" s="64">
        <f t="shared" si="0"/>
        <v>0</v>
      </c>
      <c r="H16" s="62">
        <v>0</v>
      </c>
      <c r="I16" s="65">
        <f t="shared" si="1"/>
        <v>0</v>
      </c>
      <c r="J16" s="64">
        <f t="shared" si="2"/>
        <v>0</v>
      </c>
      <c r="K16" s="19" t="s">
        <v>114</v>
      </c>
    </row>
    <row r="17" spans="1:11" ht="50.45" customHeight="1">
      <c r="A17" s="58">
        <v>10</v>
      </c>
      <c r="B17" s="67" t="s">
        <v>109</v>
      </c>
      <c r="C17" s="68" t="s">
        <v>115</v>
      </c>
      <c r="D17" s="61">
        <v>0</v>
      </c>
      <c r="E17" s="62">
        <v>0</v>
      </c>
      <c r="F17" s="63">
        <v>0</v>
      </c>
      <c r="G17" s="64">
        <f t="shared" si="0"/>
        <v>0</v>
      </c>
      <c r="H17" s="62">
        <v>0</v>
      </c>
      <c r="I17" s="65">
        <f t="shared" si="1"/>
        <v>0</v>
      </c>
      <c r="J17" s="64">
        <f t="shared" si="2"/>
        <v>0</v>
      </c>
      <c r="K17" s="19" t="s">
        <v>116</v>
      </c>
    </row>
    <row r="18" spans="1:11" ht="50.45" customHeight="1">
      <c r="A18" s="58">
        <v>11</v>
      </c>
      <c r="B18" s="67" t="s">
        <v>117</v>
      </c>
      <c r="C18" s="68" t="s">
        <v>118</v>
      </c>
      <c r="D18" s="61">
        <v>0</v>
      </c>
      <c r="E18" s="62">
        <v>0</v>
      </c>
      <c r="F18" s="63">
        <v>0</v>
      </c>
      <c r="G18" s="64">
        <f t="shared" si="0"/>
        <v>0</v>
      </c>
      <c r="H18" s="62">
        <v>0</v>
      </c>
      <c r="I18" s="65">
        <f t="shared" si="1"/>
        <v>0</v>
      </c>
      <c r="J18" s="64">
        <f t="shared" si="2"/>
        <v>0</v>
      </c>
      <c r="K18" s="19" t="s">
        <v>119</v>
      </c>
    </row>
    <row r="19" spans="1:11" ht="50.45" customHeight="1">
      <c r="A19" s="58">
        <v>12</v>
      </c>
      <c r="B19" s="67" t="s">
        <v>120</v>
      </c>
      <c r="C19" s="67" t="s">
        <v>121</v>
      </c>
      <c r="D19" s="61">
        <v>0</v>
      </c>
      <c r="E19" s="62">
        <v>0</v>
      </c>
      <c r="F19" s="63"/>
      <c r="G19" s="64">
        <f t="shared" si="0"/>
        <v>0</v>
      </c>
      <c r="H19" s="62">
        <v>0</v>
      </c>
      <c r="I19" s="65">
        <f t="shared" si="1"/>
        <v>0</v>
      </c>
      <c r="J19" s="64">
        <f t="shared" si="2"/>
        <v>0</v>
      </c>
      <c r="K19" s="18" t="s">
        <v>122</v>
      </c>
    </row>
    <row r="20" spans="1:11" ht="50.45" customHeight="1" thickBot="1">
      <c r="A20" s="58">
        <v>13</v>
      </c>
      <c r="B20" s="67" t="s">
        <v>123</v>
      </c>
      <c r="C20" s="67" t="s">
        <v>124</v>
      </c>
      <c r="D20" s="61">
        <v>0</v>
      </c>
      <c r="E20" s="62">
        <v>0</v>
      </c>
      <c r="F20" s="63">
        <v>0</v>
      </c>
      <c r="G20" s="64">
        <f t="shared" si="0"/>
        <v>0</v>
      </c>
      <c r="H20" s="62">
        <v>0</v>
      </c>
      <c r="I20" s="65">
        <f t="shared" si="1"/>
        <v>0</v>
      </c>
      <c r="J20" s="64">
        <f t="shared" si="2"/>
        <v>0</v>
      </c>
      <c r="K20" s="18" t="s">
        <v>125</v>
      </c>
    </row>
    <row r="21" spans="1:11" ht="27" thickBot="1">
      <c r="D21" s="29">
        <f t="shared" ref="D21:I21" si="3">SUM(D8:D20)</f>
        <v>0</v>
      </c>
      <c r="E21" s="30">
        <f t="shared" si="3"/>
        <v>20</v>
      </c>
      <c r="F21" s="31">
        <f t="shared" si="3"/>
        <v>200</v>
      </c>
      <c r="G21" s="32">
        <f t="shared" si="3"/>
        <v>0</v>
      </c>
      <c r="H21" s="30">
        <f t="shared" si="3"/>
        <v>10</v>
      </c>
      <c r="I21" s="33">
        <f t="shared" si="3"/>
        <v>0</v>
      </c>
      <c r="J21" s="34">
        <f>G21-I21</f>
        <v>0</v>
      </c>
    </row>
    <row r="24" spans="1:11">
      <c r="B24" s="35"/>
    </row>
    <row r="25" spans="1:11">
      <c r="B25" s="35"/>
    </row>
    <row r="26" spans="1:11">
      <c r="B26" s="35"/>
    </row>
    <row r="27" spans="1:11">
      <c r="B27" s="35"/>
    </row>
  </sheetData>
  <mergeCells count="5">
    <mergeCell ref="A6:A7"/>
    <mergeCell ref="B6:B7"/>
    <mergeCell ref="C6:C7"/>
    <mergeCell ref="D6:G6"/>
    <mergeCell ref="H6:J6"/>
  </mergeCells>
  <phoneticPr fontId="1"/>
  <pageMargins left="0.7" right="0.7" top="0.75" bottom="0.75" header="0.3" footer="0.3"/>
  <pageSetup paperSize="9" scale="34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993C0-2987-4FBB-B6CB-1DDFF44EF98F}">
  <sheetPr>
    <pageSetUpPr fitToPage="1"/>
  </sheetPr>
  <dimension ref="A1:K27"/>
  <sheetViews>
    <sheetView zoomScale="61" workbookViewId="0">
      <pane ySplit="7" topLeftCell="A8" activePane="bottomLeft" state="frozen"/>
      <selection pane="bottomLeft" activeCell="A8" sqref="A8"/>
    </sheetView>
  </sheetViews>
  <sheetFormatPr defaultColWidth="8.625" defaultRowHeight="26.45"/>
  <cols>
    <col min="1" max="1" width="5.5" style="9" customWidth="1"/>
    <col min="2" max="2" width="16.75" style="9" customWidth="1"/>
    <col min="3" max="3" width="40.75" style="9" customWidth="1"/>
    <col min="4" max="5" width="22.125" style="9" customWidth="1"/>
    <col min="6" max="6" width="13.5" style="9" customWidth="1"/>
    <col min="7" max="7" width="25.625" style="9" customWidth="1"/>
    <col min="8" max="9" width="34" style="9" customWidth="1"/>
    <col min="10" max="10" width="25.625" style="9" customWidth="1"/>
    <col min="11" max="11" width="109.125" style="9" customWidth="1"/>
    <col min="12" max="16384" width="8.625" style="9"/>
  </cols>
  <sheetData>
    <row r="1" spans="1:11">
      <c r="A1" s="8" t="s">
        <v>74</v>
      </c>
    </row>
    <row r="2" spans="1:11">
      <c r="A2" s="8"/>
      <c r="B2" s="9" t="s">
        <v>75</v>
      </c>
    </row>
    <row r="3" spans="1:11">
      <c r="A3" s="8"/>
    </row>
    <row r="4" spans="1:11">
      <c r="A4" s="8"/>
      <c r="B4" s="10" t="s">
        <v>76</v>
      </c>
      <c r="C4" s="11" t="s">
        <v>126</v>
      </c>
    </row>
    <row r="5" spans="1:11">
      <c r="A5" s="8"/>
      <c r="B5" s="12"/>
      <c r="C5" s="8"/>
    </row>
    <row r="6" spans="1:11">
      <c r="A6" s="75" t="s">
        <v>78</v>
      </c>
      <c r="B6" s="76" t="s">
        <v>79</v>
      </c>
      <c r="C6" s="76" t="s">
        <v>80</v>
      </c>
      <c r="D6" s="77" t="s">
        <v>81</v>
      </c>
      <c r="E6" s="77"/>
      <c r="F6" s="77"/>
      <c r="G6" s="77"/>
      <c r="H6" s="78" t="s">
        <v>82</v>
      </c>
      <c r="I6" s="78"/>
      <c r="J6" s="78"/>
      <c r="K6" s="15" t="s">
        <v>83</v>
      </c>
    </row>
    <row r="7" spans="1:11">
      <c r="A7" s="75"/>
      <c r="B7" s="76"/>
      <c r="C7" s="76"/>
      <c r="D7" s="13" t="s">
        <v>84</v>
      </c>
      <c r="E7" s="13" t="s">
        <v>85</v>
      </c>
      <c r="F7" s="13" t="s">
        <v>86</v>
      </c>
      <c r="G7" s="16" t="s">
        <v>87</v>
      </c>
      <c r="H7" s="14" t="s">
        <v>88</v>
      </c>
      <c r="I7" s="14" t="s">
        <v>89</v>
      </c>
      <c r="J7" s="17" t="s">
        <v>90</v>
      </c>
      <c r="K7" s="15" t="s">
        <v>91</v>
      </c>
    </row>
    <row r="8" spans="1:11" ht="51" customHeight="1">
      <c r="A8" s="18">
        <v>1</v>
      </c>
      <c r="B8" s="19" t="s">
        <v>92</v>
      </c>
      <c r="C8" s="19" t="s">
        <v>93</v>
      </c>
      <c r="D8" s="20">
        <v>0</v>
      </c>
      <c r="E8" s="21">
        <v>10</v>
      </c>
      <c r="F8" s="22">
        <v>100</v>
      </c>
      <c r="G8" s="23">
        <f t="shared" ref="G8:G20" si="0">(D8*E8*F8)/60</f>
        <v>0</v>
      </c>
      <c r="H8" s="21">
        <v>10</v>
      </c>
      <c r="I8" s="24">
        <f>(D8*H8*F8)/60</f>
        <v>0</v>
      </c>
      <c r="J8" s="23">
        <f>G8-I8</f>
        <v>0</v>
      </c>
      <c r="K8" s="18" t="s">
        <v>94</v>
      </c>
    </row>
    <row r="9" spans="1:11" ht="51" customHeight="1">
      <c r="A9" s="18">
        <v>2</v>
      </c>
      <c r="B9" s="19" t="s">
        <v>92</v>
      </c>
      <c r="C9" s="25" t="s">
        <v>127</v>
      </c>
      <c r="D9" s="20">
        <v>0</v>
      </c>
      <c r="E9" s="21">
        <v>10</v>
      </c>
      <c r="F9" s="22">
        <v>100</v>
      </c>
      <c r="G9" s="23">
        <f t="shared" si="0"/>
        <v>0</v>
      </c>
      <c r="H9" s="21">
        <v>0</v>
      </c>
      <c r="I9" s="24">
        <f t="shared" ref="I9:I20" si="1">(D9*H9*F9)/60</f>
        <v>0</v>
      </c>
      <c r="J9" s="23">
        <f t="shared" ref="J9:J20" si="2">G9-I9</f>
        <v>0</v>
      </c>
      <c r="K9" s="19" t="s">
        <v>96</v>
      </c>
    </row>
    <row r="10" spans="1:11" ht="51" customHeight="1">
      <c r="A10" s="18">
        <v>3</v>
      </c>
      <c r="B10" s="19" t="s">
        <v>92</v>
      </c>
      <c r="C10" s="19" t="s">
        <v>97</v>
      </c>
      <c r="D10" s="20">
        <v>0</v>
      </c>
      <c r="E10" s="21">
        <v>0</v>
      </c>
      <c r="F10" s="22">
        <v>0</v>
      </c>
      <c r="G10" s="23">
        <f t="shared" si="0"/>
        <v>0</v>
      </c>
      <c r="H10" s="21">
        <v>0</v>
      </c>
      <c r="I10" s="24">
        <f t="shared" si="1"/>
        <v>0</v>
      </c>
      <c r="J10" s="23">
        <f t="shared" si="2"/>
        <v>0</v>
      </c>
      <c r="K10" s="18" t="s">
        <v>98</v>
      </c>
    </row>
    <row r="11" spans="1:11" ht="51" customHeight="1">
      <c r="A11" s="18">
        <v>4</v>
      </c>
      <c r="B11" s="18" t="s">
        <v>99</v>
      </c>
      <c r="C11" s="18" t="s">
        <v>100</v>
      </c>
      <c r="D11" s="20">
        <v>0</v>
      </c>
      <c r="E11" s="21">
        <v>0</v>
      </c>
      <c r="F11" s="22">
        <v>0</v>
      </c>
      <c r="G11" s="23">
        <f t="shared" si="0"/>
        <v>0</v>
      </c>
      <c r="H11" s="21">
        <v>0</v>
      </c>
      <c r="I11" s="24">
        <f t="shared" si="1"/>
        <v>0</v>
      </c>
      <c r="J11" s="23">
        <f t="shared" si="2"/>
        <v>0</v>
      </c>
      <c r="K11" s="18" t="s">
        <v>101</v>
      </c>
    </row>
    <row r="12" spans="1:11" ht="51" customHeight="1">
      <c r="A12" s="18">
        <v>5</v>
      </c>
      <c r="B12" s="18" t="s">
        <v>99</v>
      </c>
      <c r="C12" s="26" t="s">
        <v>102</v>
      </c>
      <c r="D12" s="20">
        <v>0</v>
      </c>
      <c r="E12" s="21">
        <v>0</v>
      </c>
      <c r="F12" s="22">
        <v>0</v>
      </c>
      <c r="G12" s="23">
        <f t="shared" si="0"/>
        <v>0</v>
      </c>
      <c r="H12" s="21">
        <v>0</v>
      </c>
      <c r="I12" s="24">
        <f t="shared" si="1"/>
        <v>0</v>
      </c>
      <c r="J12" s="23">
        <f t="shared" si="2"/>
        <v>0</v>
      </c>
      <c r="K12" s="19" t="s">
        <v>103</v>
      </c>
    </row>
    <row r="13" spans="1:11" ht="51" customHeight="1">
      <c r="A13" s="18">
        <v>6</v>
      </c>
      <c r="B13" s="18" t="s">
        <v>104</v>
      </c>
      <c r="C13" s="26" t="s">
        <v>105</v>
      </c>
      <c r="D13" s="20">
        <v>0</v>
      </c>
      <c r="E13" s="21">
        <v>0</v>
      </c>
      <c r="F13" s="22">
        <v>0</v>
      </c>
      <c r="G13" s="23">
        <f t="shared" si="0"/>
        <v>0</v>
      </c>
      <c r="H13" s="21">
        <v>0</v>
      </c>
      <c r="I13" s="24">
        <f t="shared" si="1"/>
        <v>0</v>
      </c>
      <c r="J13" s="23">
        <f t="shared" si="2"/>
        <v>0</v>
      </c>
      <c r="K13" s="18" t="s">
        <v>106</v>
      </c>
    </row>
    <row r="14" spans="1:11" ht="51" customHeight="1">
      <c r="A14" s="18">
        <v>7</v>
      </c>
      <c r="B14" s="18" t="s">
        <v>104</v>
      </c>
      <c r="C14" s="27" t="s">
        <v>107</v>
      </c>
      <c r="D14" s="20">
        <v>0</v>
      </c>
      <c r="E14" s="21">
        <v>0</v>
      </c>
      <c r="F14" s="22">
        <v>0</v>
      </c>
      <c r="G14" s="23">
        <f t="shared" si="0"/>
        <v>0</v>
      </c>
      <c r="H14" s="21">
        <v>0</v>
      </c>
      <c r="I14" s="24">
        <f t="shared" si="1"/>
        <v>0</v>
      </c>
      <c r="J14" s="23">
        <f t="shared" si="2"/>
        <v>0</v>
      </c>
      <c r="K14" s="18" t="s">
        <v>108</v>
      </c>
    </row>
    <row r="15" spans="1:11" ht="51" customHeight="1">
      <c r="A15" s="18">
        <v>8</v>
      </c>
      <c r="B15" s="27" t="s">
        <v>109</v>
      </c>
      <c r="C15" s="18" t="s">
        <v>110</v>
      </c>
      <c r="D15" s="20">
        <v>0</v>
      </c>
      <c r="E15" s="21">
        <v>0</v>
      </c>
      <c r="F15" s="22">
        <v>0</v>
      </c>
      <c r="G15" s="23">
        <f t="shared" si="0"/>
        <v>0</v>
      </c>
      <c r="H15" s="21">
        <v>0</v>
      </c>
      <c r="I15" s="24">
        <f t="shared" si="1"/>
        <v>0</v>
      </c>
      <c r="J15" s="23">
        <f t="shared" si="2"/>
        <v>0</v>
      </c>
      <c r="K15" s="19" t="s">
        <v>111</v>
      </c>
    </row>
    <row r="16" spans="1:11" ht="51" customHeight="1">
      <c r="A16" s="18">
        <v>9</v>
      </c>
      <c r="B16" s="27" t="s">
        <v>112</v>
      </c>
      <c r="C16" s="26" t="s">
        <v>113</v>
      </c>
      <c r="D16" s="20">
        <v>0</v>
      </c>
      <c r="E16" s="21">
        <v>0</v>
      </c>
      <c r="F16" s="22">
        <v>0</v>
      </c>
      <c r="G16" s="23">
        <f t="shared" si="0"/>
        <v>0</v>
      </c>
      <c r="H16" s="21">
        <v>0</v>
      </c>
      <c r="I16" s="24">
        <f t="shared" si="1"/>
        <v>0</v>
      </c>
      <c r="J16" s="23">
        <f t="shared" si="2"/>
        <v>0</v>
      </c>
      <c r="K16" s="19" t="s">
        <v>114</v>
      </c>
    </row>
    <row r="17" spans="1:11" ht="51" customHeight="1">
      <c r="A17" s="18">
        <v>10</v>
      </c>
      <c r="B17" s="27" t="s">
        <v>109</v>
      </c>
      <c r="C17" s="28" t="s">
        <v>115</v>
      </c>
      <c r="D17" s="20">
        <v>0</v>
      </c>
      <c r="E17" s="21">
        <v>0</v>
      </c>
      <c r="F17" s="22">
        <v>0</v>
      </c>
      <c r="G17" s="23">
        <f t="shared" si="0"/>
        <v>0</v>
      </c>
      <c r="H17" s="21">
        <v>0</v>
      </c>
      <c r="I17" s="24">
        <f t="shared" si="1"/>
        <v>0</v>
      </c>
      <c r="J17" s="23">
        <f t="shared" si="2"/>
        <v>0</v>
      </c>
      <c r="K17" s="19" t="s">
        <v>116</v>
      </c>
    </row>
    <row r="18" spans="1:11" ht="51" customHeight="1">
      <c r="A18" s="18">
        <v>11</v>
      </c>
      <c r="B18" s="27" t="s">
        <v>117</v>
      </c>
      <c r="C18" s="28" t="s">
        <v>118</v>
      </c>
      <c r="D18" s="20">
        <v>0</v>
      </c>
      <c r="E18" s="21">
        <v>0</v>
      </c>
      <c r="F18" s="22">
        <v>0</v>
      </c>
      <c r="G18" s="23">
        <f t="shared" si="0"/>
        <v>0</v>
      </c>
      <c r="H18" s="21">
        <v>0</v>
      </c>
      <c r="I18" s="24">
        <f t="shared" si="1"/>
        <v>0</v>
      </c>
      <c r="J18" s="23">
        <f t="shared" si="2"/>
        <v>0</v>
      </c>
      <c r="K18" s="19" t="s">
        <v>119</v>
      </c>
    </row>
    <row r="19" spans="1:11" ht="51" customHeight="1">
      <c r="A19" s="18">
        <v>12</v>
      </c>
      <c r="B19" s="27" t="s">
        <v>120</v>
      </c>
      <c r="C19" s="27" t="s">
        <v>121</v>
      </c>
      <c r="D19" s="20">
        <v>0</v>
      </c>
      <c r="E19" s="21">
        <v>0</v>
      </c>
      <c r="F19" s="22"/>
      <c r="G19" s="23">
        <f t="shared" si="0"/>
        <v>0</v>
      </c>
      <c r="H19" s="21">
        <v>0</v>
      </c>
      <c r="I19" s="24">
        <f t="shared" si="1"/>
        <v>0</v>
      </c>
      <c r="J19" s="23">
        <f t="shared" si="2"/>
        <v>0</v>
      </c>
      <c r="K19" s="18" t="s">
        <v>122</v>
      </c>
    </row>
    <row r="20" spans="1:11" ht="51" customHeight="1" thickBot="1">
      <c r="A20" s="18">
        <v>13</v>
      </c>
      <c r="B20" s="27" t="s">
        <v>123</v>
      </c>
      <c r="C20" s="27" t="s">
        <v>124</v>
      </c>
      <c r="D20" s="20">
        <v>0</v>
      </c>
      <c r="E20" s="21">
        <v>0</v>
      </c>
      <c r="F20" s="22">
        <v>0</v>
      </c>
      <c r="G20" s="23">
        <f t="shared" si="0"/>
        <v>0</v>
      </c>
      <c r="H20" s="21">
        <v>0</v>
      </c>
      <c r="I20" s="24">
        <f t="shared" si="1"/>
        <v>0</v>
      </c>
      <c r="J20" s="23">
        <f t="shared" si="2"/>
        <v>0</v>
      </c>
      <c r="K20" s="18" t="s">
        <v>125</v>
      </c>
    </row>
    <row r="21" spans="1:11" ht="27" thickBot="1">
      <c r="D21" s="29">
        <f t="shared" ref="D21:I21" si="3">SUM(D8:D20)</f>
        <v>0</v>
      </c>
      <c r="E21" s="30">
        <f t="shared" si="3"/>
        <v>20</v>
      </c>
      <c r="F21" s="31">
        <f t="shared" si="3"/>
        <v>200</v>
      </c>
      <c r="G21" s="32">
        <f t="shared" si="3"/>
        <v>0</v>
      </c>
      <c r="H21" s="30">
        <f t="shared" si="3"/>
        <v>10</v>
      </c>
      <c r="I21" s="33">
        <f t="shared" si="3"/>
        <v>0</v>
      </c>
      <c r="J21" s="34">
        <f>G21-I21</f>
        <v>0</v>
      </c>
    </row>
    <row r="24" spans="1:11">
      <c r="B24" s="35"/>
    </row>
    <row r="25" spans="1:11">
      <c r="B25" s="35"/>
    </row>
    <row r="26" spans="1:11">
      <c r="B26" s="35"/>
    </row>
    <row r="27" spans="1:11">
      <c r="B27" s="35"/>
    </row>
  </sheetData>
  <mergeCells count="5">
    <mergeCell ref="A6:A7"/>
    <mergeCell ref="B6:B7"/>
    <mergeCell ref="C6:C7"/>
    <mergeCell ref="D6:G6"/>
    <mergeCell ref="H6:J6"/>
  </mergeCells>
  <phoneticPr fontId="1"/>
  <pageMargins left="0.7" right="0.7" top="0.75" bottom="0.75" header="0.3" footer="0.3"/>
  <pageSetup paperSize="9" scale="34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ACB58-05FA-4BFC-8E75-476FD38FDAE1}">
  <sheetPr>
    <pageSetUpPr fitToPage="1"/>
  </sheetPr>
  <dimension ref="A1:K27"/>
  <sheetViews>
    <sheetView zoomScale="61" workbookViewId="0">
      <pane ySplit="7" topLeftCell="A8" activePane="bottomLeft" state="frozen"/>
      <selection pane="bottomLeft" activeCell="F19" sqref="F19"/>
    </sheetView>
  </sheetViews>
  <sheetFormatPr defaultColWidth="8.625" defaultRowHeight="26.45"/>
  <cols>
    <col min="1" max="1" width="5.5" style="9" customWidth="1"/>
    <col min="2" max="2" width="16.75" style="9" customWidth="1"/>
    <col min="3" max="3" width="40.75" style="9" customWidth="1"/>
    <col min="4" max="5" width="22.125" style="9" customWidth="1"/>
    <col min="6" max="6" width="13.5" style="9" customWidth="1"/>
    <col min="7" max="7" width="25.625" style="9" customWidth="1"/>
    <col min="8" max="9" width="34" style="9" customWidth="1"/>
    <col min="10" max="10" width="25.625" style="9" customWidth="1"/>
    <col min="11" max="11" width="109.125" style="9" customWidth="1"/>
    <col min="12" max="16384" width="8.625" style="9"/>
  </cols>
  <sheetData>
    <row r="1" spans="1:11">
      <c r="A1" s="8" t="s">
        <v>74</v>
      </c>
    </row>
    <row r="2" spans="1:11">
      <c r="A2" s="8"/>
      <c r="B2" s="9" t="s">
        <v>75</v>
      </c>
    </row>
    <row r="3" spans="1:11">
      <c r="A3" s="8"/>
    </row>
    <row r="4" spans="1:11">
      <c r="A4" s="8"/>
      <c r="B4" s="10" t="s">
        <v>76</v>
      </c>
      <c r="C4" s="11" t="s">
        <v>128</v>
      </c>
    </row>
    <row r="5" spans="1:11">
      <c r="A5" s="8"/>
      <c r="B5" s="12"/>
      <c r="C5" s="8"/>
    </row>
    <row r="6" spans="1:11">
      <c r="A6" s="75" t="s">
        <v>78</v>
      </c>
      <c r="B6" s="76" t="s">
        <v>79</v>
      </c>
      <c r="C6" s="76" t="s">
        <v>80</v>
      </c>
      <c r="D6" s="77" t="s">
        <v>81</v>
      </c>
      <c r="E6" s="77"/>
      <c r="F6" s="77"/>
      <c r="G6" s="77"/>
      <c r="H6" s="78" t="s">
        <v>82</v>
      </c>
      <c r="I6" s="78"/>
      <c r="J6" s="78"/>
      <c r="K6" s="15" t="s">
        <v>83</v>
      </c>
    </row>
    <row r="7" spans="1:11">
      <c r="A7" s="75"/>
      <c r="B7" s="76"/>
      <c r="C7" s="76"/>
      <c r="D7" s="13" t="s">
        <v>84</v>
      </c>
      <c r="E7" s="13" t="s">
        <v>85</v>
      </c>
      <c r="F7" s="13" t="s">
        <v>86</v>
      </c>
      <c r="G7" s="16" t="s">
        <v>87</v>
      </c>
      <c r="H7" s="14" t="s">
        <v>88</v>
      </c>
      <c r="I7" s="14" t="s">
        <v>89</v>
      </c>
      <c r="J7" s="17" t="s">
        <v>90</v>
      </c>
      <c r="K7" s="15" t="s">
        <v>91</v>
      </c>
    </row>
    <row r="8" spans="1:11" ht="50.45" customHeight="1">
      <c r="A8" s="18">
        <v>1</v>
      </c>
      <c r="B8" s="19" t="s">
        <v>92</v>
      </c>
      <c r="C8" s="19" t="s">
        <v>93</v>
      </c>
      <c r="D8" s="20">
        <v>0</v>
      </c>
      <c r="E8" s="21">
        <v>10</v>
      </c>
      <c r="F8" s="22">
        <v>100</v>
      </c>
      <c r="G8" s="23">
        <f t="shared" ref="G8:G20" si="0">(D8*E8*F8)/60</f>
        <v>0</v>
      </c>
      <c r="H8" s="21">
        <v>10</v>
      </c>
      <c r="I8" s="24">
        <f>(D8*H8*F8)/60</f>
        <v>0</v>
      </c>
      <c r="J8" s="23">
        <f>G8-I8</f>
        <v>0</v>
      </c>
      <c r="K8" s="18" t="s">
        <v>94</v>
      </c>
    </row>
    <row r="9" spans="1:11" ht="50.45" customHeight="1">
      <c r="A9" s="18">
        <v>2</v>
      </c>
      <c r="B9" s="19" t="s">
        <v>92</v>
      </c>
      <c r="C9" s="25" t="s">
        <v>127</v>
      </c>
      <c r="D9" s="20">
        <v>0</v>
      </c>
      <c r="E9" s="21">
        <v>10</v>
      </c>
      <c r="F9" s="22">
        <v>100</v>
      </c>
      <c r="G9" s="23">
        <f t="shared" si="0"/>
        <v>0</v>
      </c>
      <c r="H9" s="21">
        <v>0</v>
      </c>
      <c r="I9" s="24">
        <f t="shared" ref="I9:I20" si="1">(D9*H9*F9)/60</f>
        <v>0</v>
      </c>
      <c r="J9" s="23">
        <f t="shared" ref="J9:J20" si="2">G9-I9</f>
        <v>0</v>
      </c>
      <c r="K9" s="19" t="s">
        <v>96</v>
      </c>
    </row>
    <row r="10" spans="1:11" ht="50.45" customHeight="1">
      <c r="A10" s="18">
        <v>3</v>
      </c>
      <c r="B10" s="19" t="s">
        <v>92</v>
      </c>
      <c r="C10" s="19" t="s">
        <v>97</v>
      </c>
      <c r="D10" s="20">
        <v>0</v>
      </c>
      <c r="E10" s="21">
        <v>0</v>
      </c>
      <c r="F10" s="22">
        <v>0</v>
      </c>
      <c r="G10" s="23">
        <f t="shared" si="0"/>
        <v>0</v>
      </c>
      <c r="H10" s="21">
        <v>0</v>
      </c>
      <c r="I10" s="24">
        <f t="shared" si="1"/>
        <v>0</v>
      </c>
      <c r="J10" s="23">
        <f t="shared" si="2"/>
        <v>0</v>
      </c>
      <c r="K10" s="18" t="s">
        <v>98</v>
      </c>
    </row>
    <row r="11" spans="1:11" ht="50.45" customHeight="1">
      <c r="A11" s="18">
        <v>4</v>
      </c>
      <c r="B11" s="18" t="s">
        <v>99</v>
      </c>
      <c r="C11" s="18" t="s">
        <v>100</v>
      </c>
      <c r="D11" s="20">
        <v>0</v>
      </c>
      <c r="E11" s="21">
        <v>0</v>
      </c>
      <c r="F11" s="22">
        <v>0</v>
      </c>
      <c r="G11" s="23">
        <f t="shared" si="0"/>
        <v>0</v>
      </c>
      <c r="H11" s="21">
        <v>0</v>
      </c>
      <c r="I11" s="24">
        <f t="shared" si="1"/>
        <v>0</v>
      </c>
      <c r="J11" s="23">
        <f t="shared" si="2"/>
        <v>0</v>
      </c>
      <c r="K11" s="18" t="s">
        <v>101</v>
      </c>
    </row>
    <row r="12" spans="1:11" ht="50.45" customHeight="1">
      <c r="A12" s="18">
        <v>5</v>
      </c>
      <c r="B12" s="18" t="s">
        <v>99</v>
      </c>
      <c r="C12" s="26" t="s">
        <v>102</v>
      </c>
      <c r="D12" s="20">
        <v>0</v>
      </c>
      <c r="E12" s="21">
        <v>0</v>
      </c>
      <c r="F12" s="22">
        <v>0</v>
      </c>
      <c r="G12" s="23">
        <f t="shared" si="0"/>
        <v>0</v>
      </c>
      <c r="H12" s="21">
        <v>0</v>
      </c>
      <c r="I12" s="24">
        <f t="shared" si="1"/>
        <v>0</v>
      </c>
      <c r="J12" s="23">
        <f t="shared" si="2"/>
        <v>0</v>
      </c>
      <c r="K12" s="19" t="s">
        <v>103</v>
      </c>
    </row>
    <row r="13" spans="1:11" ht="50.45" customHeight="1">
      <c r="A13" s="18">
        <v>6</v>
      </c>
      <c r="B13" s="18" t="s">
        <v>104</v>
      </c>
      <c r="C13" s="26" t="s">
        <v>105</v>
      </c>
      <c r="D13" s="20">
        <v>0</v>
      </c>
      <c r="E13" s="21">
        <v>0</v>
      </c>
      <c r="F13" s="22">
        <v>0</v>
      </c>
      <c r="G13" s="23">
        <f t="shared" si="0"/>
        <v>0</v>
      </c>
      <c r="H13" s="21">
        <v>0</v>
      </c>
      <c r="I13" s="24">
        <f t="shared" si="1"/>
        <v>0</v>
      </c>
      <c r="J13" s="23">
        <f t="shared" si="2"/>
        <v>0</v>
      </c>
      <c r="K13" s="18" t="s">
        <v>106</v>
      </c>
    </row>
    <row r="14" spans="1:11" ht="50.45" customHeight="1">
      <c r="A14" s="18">
        <v>7</v>
      </c>
      <c r="B14" s="18" t="s">
        <v>104</v>
      </c>
      <c r="C14" s="27" t="s">
        <v>107</v>
      </c>
      <c r="D14" s="20">
        <v>0</v>
      </c>
      <c r="E14" s="21">
        <v>0</v>
      </c>
      <c r="F14" s="22">
        <v>0</v>
      </c>
      <c r="G14" s="23">
        <f t="shared" si="0"/>
        <v>0</v>
      </c>
      <c r="H14" s="21">
        <v>0</v>
      </c>
      <c r="I14" s="24">
        <f t="shared" si="1"/>
        <v>0</v>
      </c>
      <c r="J14" s="23">
        <f t="shared" si="2"/>
        <v>0</v>
      </c>
      <c r="K14" s="18" t="s">
        <v>108</v>
      </c>
    </row>
    <row r="15" spans="1:11" ht="50.45" customHeight="1">
      <c r="A15" s="18">
        <v>8</v>
      </c>
      <c r="B15" s="27" t="s">
        <v>109</v>
      </c>
      <c r="C15" s="18" t="s">
        <v>110</v>
      </c>
      <c r="D15" s="20">
        <v>0</v>
      </c>
      <c r="E15" s="21">
        <v>0</v>
      </c>
      <c r="F15" s="22">
        <v>0</v>
      </c>
      <c r="G15" s="23">
        <f t="shared" si="0"/>
        <v>0</v>
      </c>
      <c r="H15" s="21">
        <v>0</v>
      </c>
      <c r="I15" s="24">
        <f t="shared" si="1"/>
        <v>0</v>
      </c>
      <c r="J15" s="23">
        <f t="shared" si="2"/>
        <v>0</v>
      </c>
      <c r="K15" s="19" t="s">
        <v>111</v>
      </c>
    </row>
    <row r="16" spans="1:11" ht="50.45" customHeight="1">
      <c r="A16" s="18">
        <v>9</v>
      </c>
      <c r="B16" s="27" t="s">
        <v>112</v>
      </c>
      <c r="C16" s="26" t="s">
        <v>113</v>
      </c>
      <c r="D16" s="20">
        <v>0</v>
      </c>
      <c r="E16" s="21">
        <v>0</v>
      </c>
      <c r="F16" s="22">
        <v>0</v>
      </c>
      <c r="G16" s="23">
        <f t="shared" si="0"/>
        <v>0</v>
      </c>
      <c r="H16" s="21">
        <v>0</v>
      </c>
      <c r="I16" s="24">
        <f t="shared" si="1"/>
        <v>0</v>
      </c>
      <c r="J16" s="23">
        <f t="shared" si="2"/>
        <v>0</v>
      </c>
      <c r="K16" s="19" t="s">
        <v>114</v>
      </c>
    </row>
    <row r="17" spans="1:11" ht="50.45" customHeight="1">
      <c r="A17" s="18">
        <v>10</v>
      </c>
      <c r="B17" s="27" t="s">
        <v>109</v>
      </c>
      <c r="C17" s="28" t="s">
        <v>115</v>
      </c>
      <c r="D17" s="20">
        <v>0</v>
      </c>
      <c r="E17" s="21">
        <v>0</v>
      </c>
      <c r="F17" s="22">
        <v>0</v>
      </c>
      <c r="G17" s="23">
        <f t="shared" si="0"/>
        <v>0</v>
      </c>
      <c r="H17" s="21">
        <v>0</v>
      </c>
      <c r="I17" s="24">
        <f t="shared" si="1"/>
        <v>0</v>
      </c>
      <c r="J17" s="23">
        <f t="shared" si="2"/>
        <v>0</v>
      </c>
      <c r="K17" s="19" t="s">
        <v>116</v>
      </c>
    </row>
    <row r="18" spans="1:11" ht="50.45" customHeight="1">
      <c r="A18" s="18">
        <v>11</v>
      </c>
      <c r="B18" s="27" t="s">
        <v>117</v>
      </c>
      <c r="C18" s="28" t="s">
        <v>118</v>
      </c>
      <c r="D18" s="20">
        <v>0</v>
      </c>
      <c r="E18" s="21">
        <v>0</v>
      </c>
      <c r="F18" s="22">
        <v>0</v>
      </c>
      <c r="G18" s="23">
        <f t="shared" si="0"/>
        <v>0</v>
      </c>
      <c r="H18" s="21">
        <v>0</v>
      </c>
      <c r="I18" s="24">
        <f t="shared" si="1"/>
        <v>0</v>
      </c>
      <c r="J18" s="23">
        <f t="shared" si="2"/>
        <v>0</v>
      </c>
      <c r="K18" s="19" t="s">
        <v>119</v>
      </c>
    </row>
    <row r="19" spans="1:11" ht="50.45" customHeight="1">
      <c r="A19" s="18">
        <v>12</v>
      </c>
      <c r="B19" s="27" t="s">
        <v>120</v>
      </c>
      <c r="C19" s="27" t="s">
        <v>121</v>
      </c>
      <c r="D19" s="20">
        <v>0</v>
      </c>
      <c r="E19" s="21">
        <v>0</v>
      </c>
      <c r="F19" s="22"/>
      <c r="G19" s="23">
        <f t="shared" si="0"/>
        <v>0</v>
      </c>
      <c r="H19" s="21">
        <v>0</v>
      </c>
      <c r="I19" s="24">
        <f t="shared" si="1"/>
        <v>0</v>
      </c>
      <c r="J19" s="23">
        <f t="shared" si="2"/>
        <v>0</v>
      </c>
      <c r="K19" s="18" t="s">
        <v>122</v>
      </c>
    </row>
    <row r="20" spans="1:11" ht="50.45" customHeight="1" thickBot="1">
      <c r="A20" s="18">
        <v>13</v>
      </c>
      <c r="B20" s="27" t="s">
        <v>123</v>
      </c>
      <c r="C20" s="27" t="s">
        <v>124</v>
      </c>
      <c r="D20" s="20">
        <v>0</v>
      </c>
      <c r="E20" s="21">
        <v>0</v>
      </c>
      <c r="F20" s="22">
        <v>0</v>
      </c>
      <c r="G20" s="23">
        <f t="shared" si="0"/>
        <v>0</v>
      </c>
      <c r="H20" s="21">
        <v>0</v>
      </c>
      <c r="I20" s="24">
        <f t="shared" si="1"/>
        <v>0</v>
      </c>
      <c r="J20" s="23">
        <f t="shared" si="2"/>
        <v>0</v>
      </c>
      <c r="K20" s="18" t="s">
        <v>125</v>
      </c>
    </row>
    <row r="21" spans="1:11" ht="27" thickBot="1">
      <c r="D21" s="29">
        <f t="shared" ref="D21:I21" si="3">SUM(D8:D20)</f>
        <v>0</v>
      </c>
      <c r="E21" s="30">
        <f t="shared" si="3"/>
        <v>20</v>
      </c>
      <c r="F21" s="31">
        <f t="shared" si="3"/>
        <v>200</v>
      </c>
      <c r="G21" s="32">
        <f t="shared" si="3"/>
        <v>0</v>
      </c>
      <c r="H21" s="30">
        <f t="shared" si="3"/>
        <v>10</v>
      </c>
      <c r="I21" s="33">
        <f t="shared" si="3"/>
        <v>0</v>
      </c>
      <c r="J21" s="34">
        <f>G21-I21</f>
        <v>0</v>
      </c>
    </row>
    <row r="24" spans="1:11">
      <c r="B24" s="35"/>
    </row>
    <row r="25" spans="1:11">
      <c r="B25" s="35"/>
    </row>
    <row r="26" spans="1:11">
      <c r="B26" s="35"/>
    </row>
    <row r="27" spans="1:11">
      <c r="B27" s="35"/>
    </row>
  </sheetData>
  <mergeCells count="5">
    <mergeCell ref="A6:A7"/>
    <mergeCell ref="B6:B7"/>
    <mergeCell ref="C6:C7"/>
    <mergeCell ref="D6:G6"/>
    <mergeCell ref="H6:J6"/>
  </mergeCells>
  <phoneticPr fontId="1"/>
  <pageMargins left="0.7" right="0.7" top="0.75" bottom="0.75" header="0.3" footer="0.3"/>
  <pageSetup paperSize="9" scale="34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A4BAF-C829-4302-B166-424C2BBFF902}">
  <sheetPr>
    <pageSetUpPr fitToPage="1"/>
  </sheetPr>
  <dimension ref="B2:E6"/>
  <sheetViews>
    <sheetView topLeftCell="B1" workbookViewId="0">
      <selection activeCell="E12" sqref="E12"/>
    </sheetView>
  </sheetViews>
  <sheetFormatPr defaultRowHeight="18"/>
  <cols>
    <col min="1" max="1" width="3.875" customWidth="1"/>
    <col min="2" max="2" width="19.75" customWidth="1"/>
    <col min="3" max="3" width="13.25" customWidth="1"/>
    <col min="4" max="4" width="14.25" customWidth="1"/>
    <col min="5" max="5" width="26.625" customWidth="1"/>
    <col min="6" max="6" width="22.375" customWidth="1"/>
  </cols>
  <sheetData>
    <row r="2" spans="2:5">
      <c r="B2" s="2" t="s">
        <v>129</v>
      </c>
      <c r="C2" s="2" t="s">
        <v>90</v>
      </c>
      <c r="D2" s="2" t="s">
        <v>130</v>
      </c>
      <c r="E2" s="4" t="s">
        <v>131</v>
      </c>
    </row>
    <row r="3" spans="2:5">
      <c r="B3" s="1" t="str">
        <f>対象業務①!C4</f>
        <v>○○申請</v>
      </c>
      <c r="C3" s="3">
        <f>対象業務①!J21</f>
        <v>0</v>
      </c>
      <c r="D3" s="6">
        <v>0</v>
      </c>
      <c r="E3" s="5">
        <f>C3*D3</f>
        <v>0</v>
      </c>
    </row>
    <row r="4" spans="2:5">
      <c r="B4" s="1" t="str">
        <f>対象業務②!C4</f>
        <v>○○進捗管理</v>
      </c>
      <c r="C4" s="3">
        <f>対象業務②!J21</f>
        <v>0</v>
      </c>
      <c r="D4" s="6">
        <v>0</v>
      </c>
      <c r="E4" s="5">
        <f t="shared" ref="E4:E5" si="0">C4*D4</f>
        <v>0</v>
      </c>
    </row>
    <row r="5" spans="2:5" ht="18.600000000000001" thickBot="1">
      <c r="B5" s="1" t="str">
        <f>対象業務③!C4</f>
        <v>○○案件管理</v>
      </c>
      <c r="C5" s="3">
        <f>対象業務③!J21</f>
        <v>0</v>
      </c>
      <c r="D5" s="6">
        <v>0</v>
      </c>
      <c r="E5" s="56">
        <f t="shared" si="0"/>
        <v>0</v>
      </c>
    </row>
    <row r="6" spans="2:5" ht="18.600000000000001" thickTop="1">
      <c r="B6" s="79" t="s">
        <v>132</v>
      </c>
      <c r="C6" s="80"/>
      <c r="D6" s="81"/>
      <c r="E6" s="55">
        <f>SUM(E3:E5)</f>
        <v>0</v>
      </c>
    </row>
  </sheetData>
  <mergeCells count="1">
    <mergeCell ref="B6:D6"/>
  </mergeCells>
  <phoneticPr fontId="1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8B4EA0FAE28D744A9120AEB67FC7085" ma:contentTypeVersion="24" ma:contentTypeDescription="新しいドキュメントを作成します。" ma:contentTypeScope="" ma:versionID="3142a994a72caf89b8a65ef67e2096c9">
  <xsd:schema xmlns:xsd="http://www.w3.org/2001/XMLSchema" xmlns:xs="http://www.w3.org/2001/XMLSchema" xmlns:p="http://schemas.microsoft.com/office/2006/metadata/properties" xmlns:ns2="93987db1-696f-44ed-9165-1a962900db8f" xmlns:ns3="c169d0ec-6b08-4620-a309-33808fed3ef9" targetNamespace="http://schemas.microsoft.com/office/2006/metadata/properties" ma:root="true" ma:fieldsID="b15f727687dbde9165cc638101dbf9fe" ns2:_="" ns3:_="">
    <xsd:import namespace="93987db1-696f-44ed-9165-1a962900db8f"/>
    <xsd:import namespace="c169d0ec-6b08-4620-a309-33808fed3e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_x4f5c__x6210__x8005_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_x3066__x304d__x3059__x3068_" minOccurs="0"/>
                <xsd:element ref="ns2:_x30d5__x30a7__x30fc__x30ba_" minOccurs="0"/>
                <xsd:element ref="ns2:No" minOccurs="0"/>
                <xsd:element ref="ns2:a14f" minOccurs="0"/>
                <xsd:element ref="ns2:CS_x30ac__x30a4__x30c9_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987db1-696f-44ed-9165-1a962900db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_x4f5c__x6210__x8005_" ma:index="14" nillable="true" ma:displayName="作成者" ma:description="質問があればここに記載している方に聞いてください" ma:format="Dropdown" ma:internalName="_x4f5c__x6210__x8005_">
      <xsd:simpleType>
        <xsd:restriction base="dms:Text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x3066__x304d__x3059__x3068_" ma:index="19" nillable="true" ma:displayName="てきすと" ma:format="Dropdown" ma:internalName="_x3066__x304d__x3059__x3068_">
      <xsd:simpleType>
        <xsd:restriction base="dms:Text">
          <xsd:maxLength value="255"/>
        </xsd:restriction>
      </xsd:simpleType>
    </xsd:element>
    <xsd:element name="_x30d5__x30a7__x30fc__x30ba_" ma:index="20" nillable="true" ma:displayName="フェーズ" ma:format="Dropdown" ma:internalName="_x30d5__x30a7__x30fc__x30ba_">
      <xsd:simpleType>
        <xsd:restriction base="dms:Choice">
          <xsd:enumeration value="フェーズ1"/>
          <xsd:enumeration value="フェーズ2"/>
          <xsd:enumeration value="フェーズ3"/>
        </xsd:restriction>
      </xsd:simpleType>
    </xsd:element>
    <xsd:element name="No" ma:index="21" nillable="true" ma:displayName="No" ma:default="1" ma:format="Dropdown" ma:internalName="No" ma:percentage="FALSE">
      <xsd:simpleType>
        <xsd:restriction base="dms:Number"/>
      </xsd:simpleType>
    </xsd:element>
    <xsd:element name="a14f" ma:index="22" nillable="true" ma:displayName="数値" ma:internalName="a14f">
      <xsd:simpleType>
        <xsd:restriction base="dms:Number"/>
      </xsd:simpleType>
    </xsd:element>
    <xsd:element name="CS_x30ac__x30a4__x30c9_" ma:index="23" nillable="true" ma:displayName="メモ欄①" ma:format="Dropdown" ma:internalName="CS_x30ac__x30a4__x30c9_">
      <xsd:simpleType>
        <xsd:restriction base="dms:Note">
          <xsd:maxLength value="255"/>
        </xsd:restriction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画像タグ" ma:readOnly="false" ma:fieldId="{5cf76f15-5ced-4ddc-b409-7134ff3c332f}" ma:taxonomyMulti="true" ma:sspId="2a2b87aa-c384-443e-bfac-a32029a9de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9d0ec-6b08-4620-a309-33808fed3ef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32e8a5c9-b24f-479c-98cf-ad8dbc114741}" ma:internalName="TaxCatchAll" ma:showField="CatchAllData" ma:web="c169d0ec-6b08-4620-a309-33808fed3e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69d0ec-6b08-4620-a309-33808fed3ef9" xsi:nil="true"/>
    <CS_x30ac__x30a4__x30c9_ xmlns="93987db1-696f-44ed-9165-1a962900db8f" xsi:nil="true"/>
    <_x30d5__x30a7__x30fc__x30ba_ xmlns="93987db1-696f-44ed-9165-1a962900db8f" xsi:nil="true"/>
    <_x4f5c__x6210__x8005_ xmlns="93987db1-696f-44ed-9165-1a962900db8f" xsi:nil="true"/>
    <lcf76f155ced4ddcb4097134ff3c332f xmlns="93987db1-696f-44ed-9165-1a962900db8f">
      <Terms xmlns="http://schemas.microsoft.com/office/infopath/2007/PartnerControls"/>
    </lcf76f155ced4ddcb4097134ff3c332f>
    <No xmlns="93987db1-696f-44ed-9165-1a962900db8f">1</No>
    <a14f xmlns="93987db1-696f-44ed-9165-1a962900db8f" xsi:nil="true"/>
    <_x3066__x304d__x3059__x3068_ xmlns="93987db1-696f-44ed-9165-1a962900db8f" xsi:nil="true"/>
  </documentManagement>
</p:properties>
</file>

<file path=customXml/itemProps1.xml><?xml version="1.0" encoding="utf-8"?>
<ds:datastoreItem xmlns:ds="http://schemas.openxmlformats.org/officeDocument/2006/customXml" ds:itemID="{452401E4-758B-4015-AA8C-AAB3FCBD3897}"/>
</file>

<file path=customXml/itemProps2.xml><?xml version="1.0" encoding="utf-8"?>
<ds:datastoreItem xmlns:ds="http://schemas.openxmlformats.org/officeDocument/2006/customXml" ds:itemID="{448B47A8-8BCB-4B33-9C0B-A354324FBAAE}"/>
</file>

<file path=customXml/itemProps3.xml><?xml version="1.0" encoding="utf-8"?>
<ds:datastoreItem xmlns:ds="http://schemas.openxmlformats.org/officeDocument/2006/customXml" ds:itemID="{AA0725E6-2641-41FB-A219-38746411C4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t_umamoto@dreamarts.co.jp</dc:creator>
  <cp:keywords>C_Unrestricted</cp:keywords>
  <dc:description/>
  <cp:lastModifiedBy/>
  <cp:revision/>
  <dcterms:created xsi:type="dcterms:W3CDTF">2019-12-16T04:25:28Z</dcterms:created>
  <dcterms:modified xsi:type="dcterms:W3CDTF">2023-12-19T05:25:44Z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Confidentiality">
    <vt:lpwstr>Unrestricted</vt:lpwstr>
  </property>
  <property fmtid="{D5CDD505-2E9C-101B-9397-08002B2CF9AE}" pid="3" name="sodocoClasLang">
    <vt:lpwstr>Unrestricted</vt:lpwstr>
  </property>
  <property fmtid="{D5CDD505-2E9C-101B-9397-08002B2CF9AE}" pid="4" name="sodocoClasLangId">
    <vt:i4>0</vt:i4>
  </property>
  <property fmtid="{D5CDD505-2E9C-101B-9397-08002B2CF9AE}" pid="5" name="sodocoClasId">
    <vt:i4>0</vt:i4>
  </property>
  <property fmtid="{D5CDD505-2E9C-101B-9397-08002B2CF9AE}" pid="6" name="ContentTypeId">
    <vt:lpwstr>0x01010098B4EA0FAE28D744A9120AEB67FC7085</vt:lpwstr>
  </property>
  <property fmtid="{D5CDD505-2E9C-101B-9397-08002B2CF9AE}" pid="7" name="MediaServiceImageTags">
    <vt:lpwstr/>
  </property>
</Properties>
</file>